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5"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<sst xmlns="http://schemas.openxmlformats.org/spreadsheetml/2006/main" count="2424" uniqueCount="718">
  <si>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</si>
  <si>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</si>
  <si>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</si>
  <si>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</si>
  <si>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</si>
  <si>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</si>
  <si>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</si>
  <si>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</si>
  <si>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</si>
  <si>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</si>
  <si>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</si>
  <si>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</si>
  <si>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</si>
  <si>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</si>
  <si>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</si>
  <si>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</si>
  <si>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</si>
  <si>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</si>
  <si>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</si>
  <si>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</si>
  <si>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</si>
  <si>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</si>
  <si>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</si>
  <si>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</si>
  <si>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</si>
  <si>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</si>
  <si>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</si>
  <si>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</si>
  <si>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</si>
  <si>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</si>
  <si>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</si>
  <si>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</si>
  <si>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</si>
  <si>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</si>
  <si>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</si>
  <si>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</si>
  <si>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</si>
  <si>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</si>
  <si>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</si>
  <si>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</si>
  <si>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</si>
  <si>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</si>
  <si>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</si>
  <si>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</si>
  <si>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</si>
  <si>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</si>
  <si>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</si>
  <si>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</si>
  <si>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</si>
  <si>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</si>
  <si>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</si>
  <si>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</si>
  <si>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</si>
  <si>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</si>
  <si>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</si>
  <si>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</si>
  <si>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</si>
  <si>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</si>
  <si>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</si>
  <si>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</si>
  <si>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</si>
  <si>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</si>
  <si>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</si>
  <si>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</si>
  <si>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</si>
  <si>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</si>
  <si>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</si>
  <si>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</si>
  <si>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</si>
  <si>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</si>
  <si>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118001</t>
  </si>
  <si>
    <t>永德县民政局</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</si>
  <si>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</si>
  <si>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</si>
  <si>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</si>
  <si>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</si>
  <si>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</si>
  <si>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</si>
  <si>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</si>
  <si>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</si>
  <si>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</si>
  <si>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</si>
  <si>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</si>
  <si>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</si>
  <si>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</si>
  <si>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</si>
  <si>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20103</t>
  </si>
  <si>
    <t>政府办公厅（室）及相关机构事务</t>
  </si>
  <si>
    <t>2010301</t>
  </si>
  <si>
    <t>行政运行</t>
  </si>
  <si>
    <t>208</t>
  </si>
  <si>
    <t>社会保障和就业支出</t>
  </si>
  <si>
    <t>20802</t>
  </si>
  <si>
    <t>民政管理事务</t>
  </si>
  <si>
    <t>2080201</t>
  </si>
  <si>
    <t>2080207</t>
  </si>
  <si>
    <t>行政区划和地名管理</t>
  </si>
  <si>
    <t>2080209</t>
  </si>
  <si>
    <t>老龄事务</t>
  </si>
  <si>
    <t>2080299</t>
  </si>
  <si>
    <t>其他民政管理事务支出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</si>
  <si>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</si>
  <si>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</si>
  <si>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</si>
  <si>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</si>
  <si>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</si>
  <si>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</si>
  <si>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</si>
  <si>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</si>
  <si>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</si>
  <si>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</si>
  <si>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</si>
  <si>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</si>
  <si>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20810</t>
  </si>
  <si>
    <t>社会福利</t>
  </si>
  <si>
    <t>2081001</t>
  </si>
  <si>
    <t>儿童福利</t>
  </si>
  <si>
    <t>2081002</t>
  </si>
  <si>
    <t>老年福利</t>
  </si>
  <si>
    <t>20811</t>
  </si>
  <si>
    <t>残疾人事业</t>
  </si>
  <si>
    <t>2081107</t>
  </si>
  <si>
    <t>残疾人生活和护理补贴</t>
  </si>
  <si>
    <t>20819</t>
  </si>
  <si>
    <t>最低生活保障</t>
  </si>
  <si>
    <t>2081901</t>
  </si>
  <si>
    <t>城市最低生活保障金支出</t>
  </si>
  <si>
    <t>2081902</t>
  </si>
  <si>
    <t>农村最低生活保障金支出</t>
  </si>
  <si>
    <t>20821</t>
  </si>
  <si>
    <t>特困人员救助供养</t>
  </si>
  <si>
    <t>2082102</t>
  </si>
  <si>
    <t>农村特困人员救助供养支出</t>
  </si>
  <si>
    <t>20825</t>
  </si>
  <si>
    <t>其他生活救助</t>
  </si>
  <si>
    <t>2082502</t>
  </si>
  <si>
    <t>其他农村生活救助</t>
  </si>
  <si>
    <t>210</t>
  </si>
  <si>
    <t>卫生健康支出</t>
  </si>
  <si>
    <t>21011</t>
  </si>
  <si>
    <t>行政事业单位医疗</t>
  </si>
  <si>
    <t>2101101</t>
  </si>
  <si>
    <t>行政单位医疗</t>
  </si>
  <si>
    <t>2101102</t>
  </si>
  <si>
    <t>事业单位医疗</t>
  </si>
  <si>
    <t>2101199</t>
  </si>
  <si>
    <t>其他行政事业单位医疗支出</t>
  </si>
  <si>
    <t>213</t>
  </si>
  <si>
    <t>农林水支出</t>
  </si>
  <si>
    <t>21301</t>
  </si>
  <si>
    <t>农业农村</t>
  </si>
  <si>
    <t>2130104</t>
  </si>
  <si>
    <t>事业运行</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</si>
  <si>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</si>
  <si>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</si>
  <si>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</si>
  <si>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</si>
  <si>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</si>
  <si>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</si>
  <si>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</si>
  <si>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</si>
  <si>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</si>
  <si>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</si>
  <si>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</si>
  <si>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</si>
  <si>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</si>
  <si>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</si>
  <si>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</si>
  <si>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</si>
  <si>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</si>
  <si>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</si>
  <si>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</si>
  <si>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</si>
  <si>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</si>
  <si>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</si>
  <si>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</si>
  <si>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</si>
  <si>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</si>
  <si>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</si>
  <si>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</si>
  <si>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</si>
  <si>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</si>
  <si>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</si>
  <si>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</si>
  <si>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</si>
  <si>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</si>
  <si>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</si>
  <si>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</si>
  <si>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</si>
  <si>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</si>
  <si>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</si>
  <si>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</si>
  <si>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</si>
  <si>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</si>
  <si>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</si>
  <si>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</si>
  <si>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</si>
  <si>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</si>
  <si>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</si>
  <si>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</si>
  <si>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</si>
  <si>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</si>
  <si>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</si>
  <si>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</si>
  <si>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</si>
  <si>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</si>
  <si>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</si>
  <si>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</si>
  <si>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</si>
  <si>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</si>
  <si>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</si>
  <si>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</si>
  <si>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</si>
  <si>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</si>
  <si>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</si>
  <si>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</si>
  <si>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</si>
  <si>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</si>
  <si>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</si>
  <si>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</si>
  <si>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</si>
  <si>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</si>
  <si>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</si>
  <si>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</si>
  <si>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</si>
  <si>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</si>
  <si>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</si>
  <si>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</si>
  <si>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</si>
  <si>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</si>
  <si>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</si>
  <si>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</si>
  <si>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</si>
  <si>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</si>
  <si>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</si>
  <si>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</si>
  <si>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</si>
  <si>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</si>
  <si>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530923231100001321682</t>
  </si>
  <si>
    <t>事业单位工资支出</t>
  </si>
  <si>
    <t>30101</t>
  </si>
  <si>
    <t>基本工资</t>
  </si>
  <si>
    <t>530923210000000019201</t>
  </si>
  <si>
    <t>行政单位工资支出</t>
  </si>
  <si>
    <t>30102</t>
  </si>
  <si>
    <t>津贴补贴</t>
  </si>
  <si>
    <t>30103</t>
  </si>
  <si>
    <t>奖金</t>
  </si>
  <si>
    <t>530923231100001427288</t>
  </si>
  <si>
    <t>公务员基础绩效奖</t>
  </si>
  <si>
    <t>530923231100001429862</t>
  </si>
  <si>
    <t>事业人员参照公务员规范后绩效奖</t>
  </si>
  <si>
    <t>30107</t>
  </si>
  <si>
    <t>绩效工资</t>
  </si>
  <si>
    <t>530923210000000019203</t>
  </si>
  <si>
    <t>社会保障缴费</t>
  </si>
  <si>
    <t>30108</t>
  </si>
  <si>
    <t>机关事业单位基本养老保险缴费</t>
  </si>
  <si>
    <t>30109</t>
  </si>
  <si>
    <t>职业年金缴费</t>
  </si>
  <si>
    <t>30110</t>
  </si>
  <si>
    <t>职工基本医疗保险缴费</t>
  </si>
  <si>
    <t>30112</t>
  </si>
  <si>
    <t>其他社会保障缴费</t>
  </si>
  <si>
    <t>530923210000000019204</t>
  </si>
  <si>
    <t>30113</t>
  </si>
  <si>
    <t>530923210000000019213</t>
  </si>
  <si>
    <t>运转类公用经费</t>
  </si>
  <si>
    <t>30201</t>
  </si>
  <si>
    <t>办公费</t>
  </si>
  <si>
    <t>30207</t>
  </si>
  <si>
    <t>邮电费</t>
  </si>
  <si>
    <t>30211</t>
  </si>
  <si>
    <t>差旅费</t>
  </si>
  <si>
    <t>530923241100002340445</t>
  </si>
  <si>
    <t>公务接待费（公用经费）</t>
  </si>
  <si>
    <t>30217</t>
  </si>
  <si>
    <t>30299</t>
  </si>
  <si>
    <t>其他商品和服务支出</t>
  </si>
  <si>
    <t>530923221100000500872</t>
  </si>
  <si>
    <t>工会经费</t>
  </si>
  <si>
    <t>30228</t>
  </si>
  <si>
    <t>530923210000000019209</t>
  </si>
  <si>
    <t>公务用车运行维护费</t>
  </si>
  <si>
    <t>30231</t>
  </si>
  <si>
    <t>530923210000000019211</t>
  </si>
  <si>
    <t>公务交通补贴</t>
  </si>
  <si>
    <t>30239</t>
  </si>
  <si>
    <t>其他交通费用</t>
  </si>
  <si>
    <t>530923210000000019212</t>
  </si>
  <si>
    <t>离退休公用经费</t>
  </si>
  <si>
    <t>530923210000000019809</t>
  </si>
  <si>
    <t>退休费</t>
  </si>
  <si>
    <t>30302</t>
  </si>
  <si>
    <t>530923210000000019205</t>
  </si>
  <si>
    <t>生活补助</t>
  </si>
  <si>
    <t>30305</t>
  </si>
  <si>
    <t>530923231100001321694</t>
  </si>
  <si>
    <t>机关事业单位职工及军人抚恤补助</t>
  </si>
  <si>
    <t>530923231100001321683</t>
  </si>
  <si>
    <t>企业退休人员计划生育奖励</t>
  </si>
  <si>
    <t>预算05-1表</t>
  </si>
  <si>
    <t>项目分类</t>
  </si>
  <si>
    <t>项目单位</t>
  </si>
  <si>
    <t>经济科目编码</t>
  </si>
  <si>
    <t>经济科目名称</t>
  </si>
  <si>
    <t>本年拨款</t>
  </si>
  <si>
    <t>其中：本次下达</t>
  </si>
  <si>
    <t>2025年《永德县行政区划图》更新编印经费</t>
  </si>
  <si>
    <t>事业发展类</t>
  </si>
  <si>
    <t>530923251100003783116</t>
  </si>
  <si>
    <t>30202</t>
  </si>
  <si>
    <t>印刷费</t>
  </si>
  <si>
    <t>《永德县地名志》出版补助经费</t>
  </si>
  <si>
    <t>专项业务类</t>
  </si>
  <si>
    <t>530923241100002327222</t>
  </si>
  <si>
    <t>残疾人生活困难和护理补助资金</t>
  </si>
  <si>
    <t>民生类</t>
  </si>
  <si>
    <t>530923200000000019006</t>
  </si>
  <si>
    <t>城市居民最低生活保障补助资金</t>
  </si>
  <si>
    <t>530923210000000018243</t>
  </si>
  <si>
    <t>30306</t>
  </si>
  <si>
    <t>救济费</t>
  </si>
  <si>
    <t>城乡居民死亡火化补助、农村公益性骨灰公墓安葬奖励补助资金</t>
  </si>
  <si>
    <t>530923200000000018916</t>
  </si>
  <si>
    <t>30309</t>
  </si>
  <si>
    <t>奖励金</t>
  </si>
  <si>
    <t>城乡社会救助工作补助经费</t>
  </si>
  <si>
    <t>530923210000000019616</t>
  </si>
  <si>
    <t>党建引领“一老一小”关爱服务工作经费</t>
  </si>
  <si>
    <t>530923251100003803733</t>
  </si>
  <si>
    <t>高龄老人保健长寿补助资金</t>
  </si>
  <si>
    <t>530923200000000018625</t>
  </si>
  <si>
    <t>孤儿基本生活保障补助资金</t>
  </si>
  <si>
    <t>530923210000000018757</t>
  </si>
  <si>
    <t>婚姻登记工本费专项补助经费</t>
  </si>
  <si>
    <t>530923200000000018747</t>
  </si>
  <si>
    <t>经济困难老年人服务补贴资金</t>
  </si>
  <si>
    <t>530923241100002328552</t>
  </si>
  <si>
    <t>敬老节慰问补助资金</t>
  </si>
  <si>
    <t>530923241100003195047</t>
  </si>
  <si>
    <t>老龄工作经费</t>
  </si>
  <si>
    <t>530923251100003808195</t>
  </si>
  <si>
    <t>农村最低生活保障补助资金</t>
  </si>
  <si>
    <t>530923210000000018758</t>
  </si>
  <si>
    <t>起义投诚和麻风病人补助经费</t>
  </si>
  <si>
    <t>530923200000000018833</t>
  </si>
  <si>
    <t>社会组织党建工作经费及党组书记工作津贴补助经费</t>
  </si>
  <si>
    <t>530923211100000117215</t>
  </si>
  <si>
    <t>特困供养基本生活救助补助资金</t>
  </si>
  <si>
    <t>530923241100002328635</t>
  </si>
  <si>
    <t>行政区域界线联合检查专项补助经费</t>
  </si>
  <si>
    <t>530923251100003803599</t>
  </si>
  <si>
    <t>政府购买社会救助服务县级补助经费</t>
  </si>
  <si>
    <t>530923241100002328687</t>
  </si>
  <si>
    <t>殡葬改革工作经费</t>
  </si>
  <si>
    <t>530923241100002324853</t>
  </si>
  <si>
    <t>预算05-2表</t>
  </si>
  <si>
    <t>单位名称、项目名称</t>
  </si>
  <si>
    <t>项目年度绩效目标</t>
  </si>
  <si>
    <t>一级指标</t>
  </si>
  <si>
    <t>二级指标</t>
  </si>
  <si>
    <t>三级指标</t>
  </si>
  <si>
    <t>指标性质</t>
  </si>
  <si>
    <t>指标值</t>
  </si>
  <si>
    <t>度量单位</t>
  </si>
  <si>
    <t>指标属性</t>
  </si>
  <si>
    <t>指标内容</t>
  </si>
  <si>
    <t>以关爱服务“一老一小”为重点，实施“一老一小”关爱服务8个专项行动，推动留守老年人、特殊困难老年人和留守儿童、困境儿童关爱服务体系全面加强，监护体系更加健全，基本权益得到全面保障，关爱服务更加精准高效，安全防护水平显著提升，全面营造全社会参与关心关爱“一老一小”的浓厚氛围。</t>
  </si>
  <si>
    <t>产出指标</t>
  </si>
  <si>
    <t>数量指标</t>
  </si>
  <si>
    <t>组建专项行动个数</t>
  </si>
  <si>
    <t>&gt;=</t>
  </si>
  <si>
    <t>8</t>
  </si>
  <si>
    <t>个</t>
  </si>
  <si>
    <t>定量指标</t>
  </si>
  <si>
    <t>以关爱服务“一老一小”为重点，实施“一老一小”关爱服务8个专项行动</t>
  </si>
  <si>
    <t>质量指标</t>
  </si>
  <si>
    <t>专项组工作完成质量</t>
  </si>
  <si>
    <t>90</t>
  </si>
  <si>
    <t>%</t>
  </si>
  <si>
    <t>反映专项工作组工作完成质量情况</t>
  </si>
  <si>
    <t>时效指标</t>
  </si>
  <si>
    <t>一老一小社会稳定率</t>
  </si>
  <si>
    <t>反映“一老一小”社会稳定率</t>
  </si>
  <si>
    <t>效益指标</t>
  </si>
  <si>
    <t>社会效益</t>
  </si>
  <si>
    <t>群众知晓率</t>
  </si>
  <si>
    <t xml:space="preserve">反映群众对开展“一老一小”专项工作的知晓程度 </t>
  </si>
  <si>
    <t>满意度指标</t>
  </si>
  <si>
    <t>服务对象满意度</t>
  </si>
  <si>
    <t>群众满意度</t>
  </si>
  <si>
    <t xml:space="preserve">反映群众对开展“一老一小”工作满意程度 </t>
  </si>
  <si>
    <t>通过发放高龄老人保健长寿补助资金4941600元，县财政应负担3185373.6元，其中：80至99岁高龄老人7986人，全年共需资金4791600元，县财政应负担3095373.6元；百岁老人25人，全年共需资金150000元，县级财政应负担90000元。达到提高老年人生活质量，让高龄老年人幸福安度晚年目的。</t>
  </si>
  <si>
    <t>80-99周岁高龄老人数</t>
  </si>
  <si>
    <t>7986</t>
  </si>
  <si>
    <t>人</t>
  </si>
  <si>
    <t>反映80-99周岁高龄老人享受津贴人数情况</t>
  </si>
  <si>
    <t>100周岁以上高龄老人数</t>
  </si>
  <si>
    <t>25</t>
  </si>
  <si>
    <t>反映100周岁以上高龄老人享受津贴人数情况</t>
  </si>
  <si>
    <t>津贴补助对象认定准确率</t>
  </si>
  <si>
    <t>95</t>
  </si>
  <si>
    <t>反应津贴补助对象认定准确率情况</t>
  </si>
  <si>
    <t>津贴发放标准达标率</t>
  </si>
  <si>
    <t>反映津贴发放标准达标率情况</t>
  </si>
  <si>
    <t>保健津贴社会化发放率</t>
  </si>
  <si>
    <t>=</t>
  </si>
  <si>
    <t>100</t>
  </si>
  <si>
    <t>反映保健津贴社会化发放率情况</t>
  </si>
  <si>
    <t>高龄津贴补发放及时率</t>
  </si>
  <si>
    <t>反映高龄津贴补发放及时率情况</t>
  </si>
  <si>
    <t>成本指标</t>
  </si>
  <si>
    <t>经济成本指标</t>
  </si>
  <si>
    <t>50</t>
  </si>
  <si>
    <t>元/人*月</t>
  </si>
  <si>
    <t>反应80-99周岁老年人补助标准情况</t>
  </si>
  <si>
    <t>社会成本指标</t>
  </si>
  <si>
    <t>500</t>
  </si>
  <si>
    <t>反应100周岁以上老年人补助标准情况</t>
  </si>
  <si>
    <t>津贴发放对象政策知晓率</t>
  </si>
  <si>
    <t>反映补助政策的宣传效果情况。</t>
  </si>
  <si>
    <t>高龄老人满意度</t>
  </si>
  <si>
    <t>反映补助对象的满意度情况</t>
  </si>
  <si>
    <t xml:space="preserve">  通过出版、印制与发行《永德县地名志》1000册。达到了解永德县概况、行政区划及居民点、地片及农林牧区、陆地水系、陆地地形、交通运输设施、水利电力设施、纪念地及名胜古迹、具有地标性意义的建筑物、部分具有地名意义诸如自然地理实体、人工建筑物、行政企事业单位等。</t>
  </si>
  <si>
    <t>统一书号购买数量</t>
  </si>
  <si>
    <t>反映统一书号购买数量情况。</t>
  </si>
  <si>
    <t>《永德县地名志》印刷数</t>
  </si>
  <si>
    <t>1000</t>
  </si>
  <si>
    <t>册</t>
  </si>
  <si>
    <t>反映出版、印制与发行册数情况。</t>
  </si>
  <si>
    <t>《永德县地名志》优质达标率</t>
  </si>
  <si>
    <t>反映出版、印制与发行质量达标率。</t>
  </si>
  <si>
    <t>《永德县地名志》完成时效</t>
  </si>
  <si>
    <t>年</t>
  </si>
  <si>
    <t>反映出版、印制与发行完成时效。</t>
  </si>
  <si>
    <t>139.4</t>
  </si>
  <si>
    <t>元</t>
  </si>
  <si>
    <t>反映出版、印制与发行每本的经济成本。</t>
  </si>
  <si>
    <t>民众对地名来源知情率</t>
  </si>
  <si>
    <t>85</t>
  </si>
  <si>
    <t>反映民众对地名来源知情率。</t>
  </si>
  <si>
    <t>市民及群众满意度</t>
  </si>
  <si>
    <t>反映市民及群众满意度。</t>
  </si>
  <si>
    <t xml:space="preserve">  通过全县城乡居民火化费、运尸费补助发放，农村公益性骨灰公墓安葬奖励补助资金兑付，有效控制违法违规殡葬活动和散埋乱葬行为，达到基本殡葬服务均等化，惠民殡葬服务得到有效落实，逐年提高绿色节地安葬比例，有效提升殡葬服务水平，有序推进我县殡葬改革工作。</t>
  </si>
  <si>
    <t>基本火化对象人数</t>
  </si>
  <si>
    <t>&lt;=</t>
  </si>
  <si>
    <t>1151</t>
  </si>
  <si>
    <t>人次</t>
  </si>
  <si>
    <t>反映补助资金覆盖人数情况。</t>
  </si>
  <si>
    <t>死亡人员火化率</t>
  </si>
  <si>
    <t>30</t>
  </si>
  <si>
    <t>反映当年死亡人员火化率情况。</t>
  </si>
  <si>
    <t>资金兑现及时率</t>
  </si>
  <si>
    <t>反映惠民殡葬服务兑现及时率情况。</t>
  </si>
  <si>
    <t>700</t>
  </si>
  <si>
    <t>元/人</t>
  </si>
  <si>
    <t>反映火化遗体单具平均成本情况。</t>
  </si>
  <si>
    <t>服务对象政策知晓率</t>
  </si>
  <si>
    <t>反映服务对象政策知晓情况。</t>
  </si>
  <si>
    <t>可持续影响</t>
  </si>
  <si>
    <t>节地生态安葬比例</t>
  </si>
  <si>
    <t>35</t>
  </si>
  <si>
    <t>反映节地生态安葬比例情况。</t>
  </si>
  <si>
    <t>70</t>
  </si>
  <si>
    <t>反映服务对象满意度情况。</t>
  </si>
  <si>
    <t xml:space="preserve">    通过政府购买服务按照实发工资不少于3000元标准，为全县30名政府购买社会救助服务专职人员，配套差额部分。达到鼓励社会力量承担相关工作，全面建立社会救助协理员制度，全面加强县、乡、村三级社会救助经办服务能力，提升困难群众对社会救助服务的满意度。</t>
  </si>
  <si>
    <t>社会救助服务人员数量</t>
  </si>
  <si>
    <t>反映政府沟买社会救助服务人员情况</t>
  </si>
  <si>
    <t>救助对象认定准确率</t>
  </si>
  <si>
    <t>3000</t>
  </si>
  <si>
    <t>反映救助对象认定准确率情况</t>
  </si>
  <si>
    <t>服务经费兑付及时率</t>
  </si>
  <si>
    <t>12</t>
  </si>
  <si>
    <t>月</t>
  </si>
  <si>
    <t>反映服务经费兑付及时率情况</t>
  </si>
  <si>
    <t>政策知晓率</t>
  </si>
  <si>
    <t>反映政策知晓情况</t>
  </si>
  <si>
    <t>受益对象满意度</t>
  </si>
  <si>
    <t>反映受益对象满意度情况</t>
  </si>
  <si>
    <t>（一）更新编制印刷双全开《永德县行政区划图》，规格：11.5dm*15.5dm，采用157克铜版纸单面四色印刷，调绘更新编制费3500元；双全开《永德县行政区划图》相纸覆膜穿杆优惠价500元/幅X100幅=50000元；小计53500元。
（二）更新编制印刷全开《永德县行政区划图》，规格：7.6dm*10.6dm，采用157克铜版纸单面四色印刷，全开《永德县行政区划图》调绘更新编制费1500元；全开《临沧市行政区划图》相纸覆膜优惠价250元/幅X400幅=100000元；小计101500元。
（三）更新编制印刷对开A2版布图《永德县行政区划图》，规格：5.94dm*4.2dm，对开写真（A2）打印优惠价80元/幅X500幅=40000元。</t>
  </si>
  <si>
    <t>2025年更新永德县行政区划图数量</t>
  </si>
  <si>
    <t>幅</t>
  </si>
  <si>
    <t>总量1000幅</t>
  </si>
  <si>
    <t>质量合格率</t>
  </si>
  <si>
    <t>更新编制印刷双全开、全开、对开A2版布图三种《永德县行政区划图》，共1000幅，按要求完成编制印刷。</t>
  </si>
  <si>
    <t>完成时限</t>
  </si>
  <si>
    <t>1.00</t>
  </si>
  <si>
    <t>更新编制印刷双全开、全开、对开A2版布图三种《永德县行政区划图》，共1000幅，预计完成时限为一年。</t>
  </si>
  <si>
    <t>一是11.5dm×15.5dm，157克铜版纸单面四色印刷，调绘更新编制费3500元；双全开相纸覆膜穿杆优惠价500元×100幅=50000元；二是7.6dm×10.6dm，157克铜版纸单面四色印刷，调绘更新编制费1500元；全开相纸覆膜优惠价250元×400幅=100000元；三是对开A2版布图，规格：5.94dm×4.2dm，对开写真（A2）80元×500幅=40000元，共计19.45万元</t>
  </si>
  <si>
    <t>群从政策知晓率高</t>
  </si>
  <si>
    <t>服务对象满意度高</t>
  </si>
  <si>
    <t>2025年需要开展“小勐统镇勐板乡线”“永康镇大山乡线”“永康镇小勐统镇线”“永康镇勐板乡线”界线联合检查。</t>
  </si>
  <si>
    <t>联合检查条数</t>
  </si>
  <si>
    <t>4</t>
  </si>
  <si>
    <t>条</t>
  </si>
  <si>
    <t>反映乡镇级行政界线联合检查</t>
  </si>
  <si>
    <t>联合检查质量完成情况</t>
  </si>
  <si>
    <t>反映行政界线联合检查完成质量情况</t>
  </si>
  <si>
    <t>促进边界地区经济社会和谐发展率</t>
  </si>
  <si>
    <t>反映联合检查的经济效益</t>
  </si>
  <si>
    <t>经济效益</t>
  </si>
  <si>
    <t>反映界线联合检查经济效益。</t>
  </si>
  <si>
    <t>维护行政区域稳定率</t>
  </si>
  <si>
    <t>反映行政界线联合检查社会效益。</t>
  </si>
  <si>
    <t>巩固勘界成果,加强行政区域界线管理。</t>
  </si>
  <si>
    <t>反映行政界线联合检查可持续影响力。</t>
  </si>
  <si>
    <t>反映行政界线联合检查区域群众满意度。</t>
  </si>
  <si>
    <t xml:space="preserve">    通过召开全县殡葬改革工作领导小组会议2场次、召开殡葬改革工作联席会议2场次、治理违规墓碑制售点113个、拆除“活人墓630座，开展“清明节”专题祭扫宣传活动1场次，制作电视宣传片1期、发布殡葬倡议书1期，印发殡葬宣传资料20000份。达到进一步规范殡葬管理工作，有效控制违法违规殡葬活动和散埋乱葬行为，实现基本殡葬服务均等化，全县殡葬改革工作顺利推进。</t>
  </si>
  <si>
    <t>殡葬改革领导小组会议场次</t>
  </si>
  <si>
    <t>场</t>
  </si>
  <si>
    <t>反映殡葬改革领导小组会议召开情况</t>
  </si>
  <si>
    <t>殡葬改革工作联席会场次</t>
  </si>
  <si>
    <t>反映殡葬改革工作联席会议召开情况</t>
  </si>
  <si>
    <t>治理违规墓碑制售点数量</t>
  </si>
  <si>
    <t>113</t>
  </si>
  <si>
    <t>反映违规墓碑制售点拆除治理情况</t>
  </si>
  <si>
    <t>拆除活人墓数量</t>
  </si>
  <si>
    <t>630</t>
  </si>
  <si>
    <t>座</t>
  </si>
  <si>
    <t>反映活人墓拆除治理情况</t>
  </si>
  <si>
    <t>“清明节”专题祭扫宣传场次</t>
  </si>
  <si>
    <t>反映开展“清明节”专题祭扫宣传情况</t>
  </si>
  <si>
    <t>电视宣传片期数</t>
  </si>
  <si>
    <t>期</t>
  </si>
  <si>
    <t>反映开展殡葬电视宣传片情况</t>
  </si>
  <si>
    <t>殡葬倡议书期数</t>
  </si>
  <si>
    <t>反映发布殡葬倡议书情况</t>
  </si>
  <si>
    <t>殡葬宣传资料数量</t>
  </si>
  <si>
    <t>20000</t>
  </si>
  <si>
    <t>份</t>
  </si>
  <si>
    <t>反映印发殡葬宣传资料情况</t>
  </si>
  <si>
    <t>项目完成及时率</t>
  </si>
  <si>
    <t>反映按时完成工作任务情况</t>
  </si>
  <si>
    <t>宣传对象政策知晓率</t>
  </si>
  <si>
    <t>反映殡葬宣传覆盖人群情况</t>
  </si>
  <si>
    <t>反映服务对象满意度情况</t>
  </si>
  <si>
    <t>一是进一步加强老龄工作统筹协调；二是进一步健全养老服务体系；三是进一步完善老年人社会保障体系；四是进一步完善老年人健康支持体系；四是进一步推进老年友好型社会建设。</t>
  </si>
  <si>
    <t>工作开展质量</t>
  </si>
  <si>
    <t>反映老龄工作开展质量</t>
  </si>
  <si>
    <t xml:space="preserve">群众认可程度 </t>
  </si>
  <si>
    <t xml:space="preserve">反映群众对老龄工作开展的程度 </t>
  </si>
  <si>
    <t>老龄工作知晓率</t>
  </si>
  <si>
    <t>反映老龄工作知晓情况</t>
  </si>
  <si>
    <t>满意度</t>
  </si>
  <si>
    <t>反映群众对老龄工作开展的满意度</t>
  </si>
  <si>
    <t xml:space="preserve">    通过为全县婚姻登记和收养登记人员免费提供婚姻登记证和收养登记证，达到减轻更好地为婚姻登记对象和收养登记对象服务。体现党和政府减轻群众负担，方便群众办事创业的重要惠民利民举措，民政部门践行“民政为民，民政爱民”的理念。</t>
  </si>
  <si>
    <t>提供婚姻登记证份数</t>
  </si>
  <si>
    <t>4000</t>
  </si>
  <si>
    <t>对</t>
  </si>
  <si>
    <t>反映为服务对象提供的婚姻登记证数量情况。</t>
  </si>
  <si>
    <t>婚姻登记证书质量达标率</t>
  </si>
  <si>
    <t>反映婚姻登记证书质量标准达标率情况。</t>
  </si>
  <si>
    <t>婚姻登记证书发放及时率</t>
  </si>
  <si>
    <t>反映婚姻登记证书发放化及时率情况。</t>
  </si>
  <si>
    <t>元/对</t>
  </si>
  <si>
    <t>反映婚姻登记证书成本情况。</t>
  </si>
  <si>
    <t>婚姻登记对象政策知晓率</t>
  </si>
  <si>
    <t>反映婚姻登记对象政策知晓率情况。</t>
  </si>
  <si>
    <t>婚姻登记对象群众满意度</t>
  </si>
  <si>
    <t>反映婚姻登记服务对象满意度。</t>
  </si>
  <si>
    <t xml:space="preserve">    起义投诚人员1人，生活补助标准：原领取金额567元基础上每月增加260元，即827元/月，全年共需资金9924元。麻风病救助人员3人，每人每月救助资金120元，全年共需资金4320元。</t>
  </si>
  <si>
    <t>起义投诚补助人数</t>
  </si>
  <si>
    <t>反映起义投诚人员补助人数情况。</t>
  </si>
  <si>
    <t>麻风病救助人数</t>
  </si>
  <si>
    <t>反映麻风病人救助人数情况。</t>
  </si>
  <si>
    <t>获补对象准确率</t>
  </si>
  <si>
    <t>反映获补助对象认定的准确性情况。</t>
  </si>
  <si>
    <t>兑现准确率</t>
  </si>
  <si>
    <t>反映补助准确发放的情况。</t>
  </si>
  <si>
    <t>补助社会化发放率</t>
  </si>
  <si>
    <t>反映补助资金社会化发放的比例情况。</t>
  </si>
  <si>
    <t>补助资金发放及时率</t>
  </si>
  <si>
    <t>反映发放单位及时发放补助资金的情况。</t>
  </si>
  <si>
    <t>补助对象政策知晓率</t>
  </si>
  <si>
    <t>补助对象满意度</t>
  </si>
  <si>
    <t>95%</t>
  </si>
  <si>
    <t>反映服务对象满意度</t>
  </si>
  <si>
    <t xml:space="preserve">   通过对136名孤儿、事实无人抚养儿童和感染艾滋病病毒儿童基本生活补助发放。达到切实保障孤儿和事实无人抚养儿童生存，促进其成长，使其生活得更有尊严，更好地融入社会。</t>
  </si>
  <si>
    <t>孤儿及事实无人抚养儿童人数</t>
  </si>
  <si>
    <t>136</t>
  </si>
  <si>
    <t>反映孤儿及事实无人抚养儿童人数情况。</t>
  </si>
  <si>
    <t>补助对象认定准确率</t>
  </si>
  <si>
    <t xml:space="preserve">反映补助对象认定准确率情况。
</t>
  </si>
  <si>
    <t>补助发放及时率</t>
  </si>
  <si>
    <t>80</t>
  </si>
  <si>
    <t>反映完成补助资金及时发放率情况</t>
  </si>
  <si>
    <t>反映完成县级配套资金情况。</t>
  </si>
  <si>
    <t>反映补助对象知晓率的情况。</t>
  </si>
  <si>
    <t>救助对象满意度</t>
  </si>
  <si>
    <t>反映孤儿等特困儿童满意度情况。</t>
  </si>
  <si>
    <t xml:space="preserve">    2025年预计新增社会救助对象3000人，为确保新增特殊救助对象100％入户核查，申请社会救助工作经费预算5万元。</t>
  </si>
  <si>
    <t>入户核查次数</t>
  </si>
  <si>
    <t>定性指标</t>
  </si>
  <si>
    <t>反映社会救助入户核查次数情况</t>
  </si>
  <si>
    <t>政策宣传次数</t>
  </si>
  <si>
    <t>次</t>
  </si>
  <si>
    <t>反映补助政策的宣传次数情况</t>
  </si>
  <si>
    <t>核查对象准确率</t>
  </si>
  <si>
    <t>反映核查对象认定的准确性情况。
认定对象准确率=抽检符合标准的补助对象数/抽检实际补助对象数*100%</t>
  </si>
  <si>
    <t>入户核查及时率</t>
  </si>
  <si>
    <t>反映及时入户核查的情况。
入户核查率=在时限内完成入户核查/入户核查总数*100%金额*100%</t>
  </si>
  <si>
    <t>反映补助政策的宣传效果情况。
政策知晓率=调查中补助政策知晓人数/调查总人数*100%</t>
  </si>
  <si>
    <t>反映获入户核查对象的满意程度。</t>
  </si>
  <si>
    <t>走访慰问百岁老人、高龄老人、老党员、老干部、老教师、老医生、老劳模、老科技工作者、独居老人、80周岁以上特困老人、军休老干部、烈士遗属和县内3个养老机构老年人等，表达对老年人的关怀，提升老年人幸福感。
全县所有百岁老年人，慰问标准为慰问金1000元/人、慰问品500元/人；其他老年人慰问标准为慰问金500元/人、慰问品500元/人；3个养老机构慰问标准为慰问金500元/人；预计所需资金10万元。</t>
  </si>
  <si>
    <t>获补对象正确率</t>
  </si>
  <si>
    <t>反映获补助人员的比例情况，也适用补贴、资助等形式的补助。</t>
  </si>
  <si>
    <t>反映获补助对象认定的准确性情况。
获补对象准确率=抽检符合标准的补助对象数/抽检实际补助对象数*100%</t>
  </si>
  <si>
    <t>反映补助资金社会化发放的比例情况。
补助社会化发放率=采用社会化发放的补助资金数/发放补助资金总额*100%</t>
  </si>
  <si>
    <t>发放及时率</t>
  </si>
  <si>
    <t>反映发放单位及时发放补助资金的情况。
发放及时率=在时限内发放资金/应发放资金*100%</t>
  </si>
  <si>
    <t>反映获补助受益对象的满意程度。</t>
  </si>
  <si>
    <t>困难残疾人生活补助5100人，月补助金额90元，重度残疾人一级护理补贴1280人，月补助金额100元，重度残疾人二级护理补贴2070人，月补助金额 90元。省、市安排5%，县级负担95%。达到巩固提升家庭对残疾人的照顾功能，促进家庭社会的和谐稳定，提高残疾人生活满意度。</t>
  </si>
  <si>
    <t>困难残疾人生活补贴人数</t>
  </si>
  <si>
    <t>5100</t>
  </si>
  <si>
    <t>反映困难残疾人生活补贴人数情况。</t>
  </si>
  <si>
    <t>重度残疾人护理补贴人数</t>
  </si>
  <si>
    <t>3350</t>
  </si>
  <si>
    <t>反映重度残疾人护理补贴人数情况。</t>
  </si>
  <si>
    <t>反映补助对象认定准确率情况。</t>
  </si>
  <si>
    <t>发放标准达标率</t>
  </si>
  <si>
    <t>反映发放标准达标率情况。</t>
  </si>
  <si>
    <t>社会化发放率</t>
  </si>
  <si>
    <t>反映社会化发放率情况。</t>
  </si>
  <si>
    <t>补贴发放及时率</t>
  </si>
  <si>
    <t>反映困难残疾人生活补贴标准情况。</t>
  </si>
  <si>
    <t>反映一级重度残疾人护理补贴标准情况。</t>
  </si>
  <si>
    <t>生态环境成本指标</t>
  </si>
  <si>
    <t>反映二级重度残疾人护理补贴标准情况。</t>
  </si>
  <si>
    <t>残疾对象满意度</t>
  </si>
  <si>
    <t>反映补贴对象的满意程度情况。</t>
  </si>
  <si>
    <t xml:space="preserve">  社会组织党委工作经费10000元，11个党支部基本党建工作经费，每个支部3000元，计33000元，11个党支部书记工作津贴补助，每人每月补助100元，计13200元，75名党员教育培训经费7500元，共计63700元。</t>
  </si>
  <si>
    <t>党员教育培训次数</t>
  </si>
  <si>
    <t>反映完成党员教育年度培训情况。</t>
  </si>
  <si>
    <t>“三会一课”开展达标率</t>
  </si>
  <si>
    <t>反映完成党建“三会一课”开展达标率情况。</t>
  </si>
  <si>
    <t>传达学习党建工作时效性</t>
  </si>
  <si>
    <t>反映完成各项党建工作，传达学习上级精神时效情况。</t>
  </si>
  <si>
    <t>党员整体素质提高率</t>
  </si>
  <si>
    <t>反映提高党员思想意识，实现能力水平、工作效率的提升情况。</t>
  </si>
  <si>
    <t>受益对象政策知晓率</t>
  </si>
  <si>
    <t>反映受益对象政策知晓率情况。</t>
  </si>
  <si>
    <t>98</t>
  </si>
  <si>
    <t>反映受益对象满意度情况。</t>
  </si>
  <si>
    <t>中央和省级补助85％，市级补助1.5％，县级财政承担13.5％。按每月在册人数不低于904人、保障标准按5484元预算，共需资金4957536元，县级承担资金669267.36元。。达到市级指导标准，与全市同步提高城市居民最低生活保障标准，按月足额发放保障资金，保障全县的城市居民最低生活标准。</t>
  </si>
  <si>
    <t>获得救助对象人数</t>
  </si>
  <si>
    <t>904</t>
  </si>
  <si>
    <t>反映获救助人员的数量情况</t>
  </si>
  <si>
    <t>反映补助政策的宣传力度情况。即通过门户网站、报刊、通信、电视、户外广告等对补助政策进行宣传的次数。</t>
  </si>
  <si>
    <t>反映获补助对象认定的准确性情况。
获补对象准确率=抽检符合标准的补助对象数/抽检实际补助对象数*100%实际救助对象数*100%</t>
  </si>
  <si>
    <t>救助资金社会化发放率</t>
  </si>
  <si>
    <t>反映补助资金社会化发放的比例情况。
补助社会化发放率=采用社会化发放的补助资金数/发放补助资金总额*100%发放救助资金总额*100%</t>
  </si>
  <si>
    <t>救助执行率</t>
  </si>
  <si>
    <t>反映补助事项资金执行的情况。</t>
  </si>
  <si>
    <t>资金发放及时率</t>
  </si>
  <si>
    <t>反映发放单位及时发放补助资金的情况。
发放及时率=在时限内发放资金/应发放资金*100%金额*100%</t>
  </si>
  <si>
    <t>反映补助政策的宣传效果情况。
政策知晓率=调查中补助政策知晓人数/调查总人数*100%*100%</t>
  </si>
  <si>
    <t xml:space="preserve"> 中央和省级补助85％，市级补助1.5％，县级财政承担13.5％。2025年按每月在册人数不低于28849人，年人均补助水平按3696元预算；全年共需资金106625904元，县级财政承担14394497.04元。。达到更好发挥最低生活保障制度在保障困难群众基本生活、兜底保障的重要作用，巩固拓展脱贫攻坚成果。</t>
  </si>
  <si>
    <t>获补对象数</t>
  </si>
  <si>
    <t>28849</t>
  </si>
  <si>
    <t>反映获补助人员的数量情况</t>
  </si>
  <si>
    <t>反映补助资金社会化发放的比例情况。补助社会化发放率=采用社会化发放的补助资金数/发放补助资金总额*100%发放资金总额*100%</t>
  </si>
  <si>
    <t>补助事项公示度</t>
  </si>
  <si>
    <t>反映补助事项在特定办事大厅、官网、媒体或其他渠道按规定进行公示的情况。补助事项公示度=按规定公布事项/按规定应公布事项*100%</t>
  </si>
  <si>
    <t>救助发放及时率</t>
  </si>
  <si>
    <t>反映发放单位及时发放补助资金的情况。发放及时率=在时限内发放资金/应发放资金*100%</t>
  </si>
  <si>
    <t>反映发放单位及时发放补助资金的情况.
发放及时率=在时限内发放资金/应发放资金*100%*100%</t>
  </si>
  <si>
    <t xml:space="preserve">  特困供养基本生活救助补助资金，中央和省级补助85％，市、县共同承担15％，市、县承担部分按1∶9比例承担。按每月在册人数不低于1833人，月人均补助1094元预算，共需资金24063624元，其中：县级承担资金3248589.24元。达到市级指导标准，与全市同步提高特困供养基本生活救助保障标准，按月足额发放保障资金，更好发挥特困供养制度在保障困难群众基本生活兜底保障。</t>
  </si>
  <si>
    <t>1833</t>
  </si>
  <si>
    <t>补助对象准确率</t>
  </si>
  <si>
    <t>反映获补助对象认定的准确性情况。获补对象准确率=抽检符合标准的补助对象数/抽检实际补助对象数*100%</t>
  </si>
  <si>
    <t>反映补助资金社会化发放的比例情况。补助社会化发放率=采用社会化发放的补助资金数/发放补助资金总额*100%</t>
  </si>
  <si>
    <t>反映发放单位及时发放救助资金的情况。
救助发放及时率=时限内发放救助资金额/应发放救助资金额*100%</t>
  </si>
  <si>
    <t xml:space="preserve">   按每月在册人数不低于2509人、每人每月50元标准预算，共需资金151万元，省级补助96.3万元，不足部分54.24万元按市、县1∶9比例承担，县级承担资金49万元。达到进一步加强社会救助管理工作，切实兜准兜住兜牢基本民生保障底线，结合我县实际，中共永德县委办公室 永德县人民政府办公室印发了《关于进一步改革完善社会救助制度的实施方案》（永办发〔2021〕27号），确保民生保障安全网。</t>
  </si>
  <si>
    <t>2509</t>
  </si>
  <si>
    <t>反映补助政策的宣传力度情况。即通过门户网站、报反映补助政策的宣传力度情况。即通过门户网站、报刊、通信、电视、户外广告等对补助政策进行宣传的次数。</t>
  </si>
  <si>
    <t>获补覆盖率=实际获得补助人数（企业数）/申请符合标准人数（企业数）*100%</t>
  </si>
  <si>
    <t>预算06表</t>
  </si>
  <si>
    <t>政府性基金预算支出预算表</t>
  </si>
  <si>
    <t>单位名称：全部</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</si>
  <si>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</si>
  <si>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</si>
  <si>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</si>
  <si>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</si>
  <si>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</si>
  <si>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</si>
  <si>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</si>
  <si>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</si>
  <si>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</si>
  <si>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</si>
  <si>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</si>
  <si>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纸制品</t>
  </si>
  <si>
    <t>批</t>
  </si>
  <si>
    <t>预算08表</t>
  </si>
  <si>
    <t>政府购买服务项目</t>
  </si>
  <si>
    <t>政府购买服务目录</t>
  </si>
  <si>
    <t>政府性基金</t>
  </si>
  <si>
    <t>预算09-1表</t>
  </si>
  <si>
    <t>单位名称（项目）</t>
  </si>
  <si>
    <t>地区</t>
  </si>
  <si>
    <t>-</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</si>
  <si>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</si>
  <si>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</si>
  <si>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</si>
  <si>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</si>
  <si>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</si>
  <si>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</si>
  <si>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</si>
  <si>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</si>
  <si>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</si>
  <si>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</si>
  <si>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</si>
  <si>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</si>
  <si>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</si>
  <si>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</si>
  <si>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</si>
  <si>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312 民生类</t>
  </si>
  <si>
    <t>313 事业发展类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</si>
</sst>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9">
    <font>
      <sz val="9"/>
      <color theme="1"/>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11.25"/>
      <name val="宋体"/>
      <charset val="134"/>
    </font>
    <font>
      <sz val="9"/>
      <name val="宋体"/>
      <charset val="134"/>
    </font>
    <font>
      <sz val="10"/>
      <name val="宋体"/>
      <charset val="134"/>
    </font>
    <font>
      <sz val="11.25"/>
      <color rgb="FF000000"/>
      <name val="宋体"/>
      <charset val="134"/>
    </font>
    <font>
      <b/>
      <sz val="23"/>
      <name val="宋体"/>
      <charset val="134"/>
    </font>
    <font>
      <b/>
      <sz val="22"/>
      <color rgb="FF000000"/>
      <name val="宋体"/>
      <charset val="134"/>
    </font>
    <font>
      <sz val="11"/>
      <name val="宋体"/>
      <charset val="134"/>
    </font>
    <font>
      <sz val="10"/>
      <color rgb="FFFFFFFF"/>
      <name val="宋体"/>
      <charset val="134"/>
    </font>
    <font>
      <b/>
      <sz val="21"/>
      <color rgb="FF000000"/>
      <name val="宋体"/>
      <charset val="134"/>
    </font>
    <font>
      <sz val="10"/>
      <color theme="1"/>
      <name val="宋体"/>
      <charset val="134"/>
    </font>
    <font>
      <sz val="9"/>
      <color theme="1"/>
      <name val="宋体"/>
      <charset val="134"/>
    </font>
    <font>
      <sz val="11"/>
      <color theme="1"/>
      <name val="宋体"/>
      <charset val="134"/>
    </font>
    <font>
      <sz val="12"/>
      <color theme="1"/>
      <name val="宋体"/>
      <charset val="134"/>
    </font>
    <font>
      <sz val="20"/>
      <color rgb="FF000000"/>
      <name val="宋体"/>
      <charset val="134"/>
    </font>
    <font>
      <b/>
      <sz val="10"/>
      <color rgb="FF000000"/>
      <name val="宋体"/>
      <charset val="134"/>
    </font>
    <font>
      <b/>
      <sz val="9"/>
      <color rgb="FF000000"/>
      <name val="宋体"/>
      <charset val="134"/>
    </font>
    <font>
      <b/>
      <sz val="9"/>
      <name val="宋体"/>
      <charset val="134"/>
    </font>
    <font>
      <sz val="10"/>
      <name val="Arial"/>
      <charset val="134"/>
    </font>
    <font>
      <sz val="28"/>
      <color rgb="FF000000"/>
      <name val="宋体"/>
      <charset val="134"/>
    </font>
    <font>
      <sz val="10"/>
      <name val="Microsoft YaHei UI"/>
      <charset val="134"/>
    </font>
    <font>
      <sz val="30"/>
      <color rgb="FF000000"/>
      <name val="宋体"/>
      <charset val="134"/>
    </font>
    <font>
      <sz val="19"/>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7" fillId="0" borderId="0" applyNumberFormat="0" applyFill="0" applyBorder="0" applyAlignment="0" applyProtection="0">
      <alignment vertical="center"/>
    </xf>
    <xf numFmtId="0" fontId="38" fillId="4" borderId="17" applyNumberFormat="0" applyAlignment="0" applyProtection="0">
      <alignment vertical="center"/>
    </xf>
    <xf numFmtId="0" fontId="39" fillId="5" borderId="18" applyNumberFormat="0" applyAlignment="0" applyProtection="0">
      <alignment vertical="center"/>
    </xf>
    <xf numFmtId="0" fontId="40" fillId="5" borderId="17" applyNumberFormat="0" applyAlignment="0" applyProtection="0">
      <alignment vertical="center"/>
    </xf>
    <xf numFmtId="0" fontId="41" fillId="6" borderId="19" applyNumberFormat="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220">
    <xf numFmtId="0" fontId="0" fillId="0" borderId="0" xfId="0" applyBorder="1">
      <alignment vertical="top"/>
      <protection locked="0"/>
    </xf>
    <xf numFmtId="49" fontId="1" fillId="0" borderId="0" xfId="0" applyNumberFormat="1" applyFont="1" applyAlignment="1" applyProtection="1"/>
    <xf numFmtId="0" fontId="1" fillId="0" borderId="0" xfId="0" applyFont="1" applyAlignment="1" applyProtection="1"/>
    <xf numFmtId="0" fontId="1" fillId="0" borderId="0" xfId="0" applyFont="1" applyAlignment="1">
      <alignment horizontal="right" vertical="center"/>
      <protection locked="0"/>
    </xf>
    <xf numFmtId="0" fontId="2" fillId="0" borderId="0" xfId="0" applyFont="1" applyAlignment="1" applyProtection="1">
      <alignment horizontal="center" vertical="center"/>
    </xf>
    <xf numFmtId="0" fontId="3" fillId="0" borderId="0" xfId="0" applyFont="1" applyAlignment="1" applyProtection="1">
      <alignment horizontal="center" vertical="center"/>
    </xf>
    <xf numFmtId="0" fontId="4" fillId="0" borderId="0" xfId="0" applyFont="1" applyAlignment="1">
      <alignment horizontal="left" vertical="center"/>
      <protection locked="0"/>
    </xf>
    <xf numFmtId="0" fontId="5" fillId="0" borderId="0" xfId="0" applyFont="1" applyAlignment="1" applyProtection="1">
      <alignment horizontal="left" vertical="center"/>
    </xf>
    <xf numFmtId="0" fontId="5" fillId="0" borderId="0" xfId="0" applyFont="1" applyAlignment="1" applyProtection="1"/>
    <xf numFmtId="0" fontId="5" fillId="0" borderId="1" xfId="0" applyFont="1" applyBorder="1" applyAlignment="1">
      <alignment horizontal="center" vertical="center" wrapText="1"/>
      <protection locked="0"/>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lignment horizontal="center" vertical="center" wrapText="1"/>
      <protection locked="0"/>
    </xf>
    <xf numFmtId="0" fontId="5" fillId="0" borderId="5" xfId="0" applyFont="1" applyBorder="1" applyAlignment="1" applyProtection="1">
      <alignment horizontal="center" vertical="center" wrapText="1"/>
    </xf>
    <xf numFmtId="0" fontId="5" fillId="0" borderId="6" xfId="0" applyFont="1" applyBorder="1" applyAlignment="1">
      <alignment horizontal="center" vertical="center" wrapText="1"/>
      <protection locked="0"/>
    </xf>
    <xf numFmtId="0" fontId="5"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6" fillId="0" borderId="7" xfId="0" applyFont="1" applyBorder="1" applyAlignment="1">
      <alignment horizontal="center" vertical="center"/>
      <protection locked="0"/>
    </xf>
    <xf numFmtId="0" fontId="7" fillId="0" borderId="7" xfId="0" applyFont="1" applyBorder="1" applyAlignment="1">
      <alignment horizontal="left" vertical="center" wrapText="1"/>
      <protection locked="0"/>
    </xf>
    <xf numFmtId="0" fontId="7" fillId="0" borderId="7" xfId="0" applyFont="1" applyBorder="1" applyAlignment="1">
      <alignment horizontal="left" vertical="center"/>
      <protection locked="0"/>
    </xf>
    <xf numFmtId="0" fontId="7" fillId="0" borderId="7" xfId="0" applyFont="1" applyBorder="1" applyAlignment="1">
      <alignment horizontal="center" vertical="center" wrapText="1"/>
      <protection locked="0"/>
    </xf>
    <xf numFmtId="176" fontId="7" fillId="0" borderId="7" xfId="51" applyProtection="1">
      <alignment horizontal="right" vertical="center"/>
      <protection locked="0"/>
    </xf>
    <xf numFmtId="49" fontId="7" fillId="0" borderId="7" xfId="50" applyProtection="1">
      <alignment horizontal="left" vertical="center" wrapText="1"/>
      <protection locked="0"/>
    </xf>
    <xf numFmtId="0" fontId="8" fillId="0" borderId="7" xfId="0" applyFont="1" applyBorder="1" applyAlignment="1" applyProtection="1">
      <alignment horizontal="center"/>
    </xf>
    <xf numFmtId="0" fontId="5" fillId="0" borderId="1"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7" fillId="0" borderId="7" xfId="0" applyFont="1" applyBorder="1" applyAlignment="1" applyProtection="1">
      <alignment horizontal="left" vertical="center" wrapText="1"/>
    </xf>
    <xf numFmtId="0" fontId="7" fillId="0" borderId="7" xfId="0" applyFont="1" applyBorder="1" applyAlignment="1">
      <alignment horizontal="center" vertical="center"/>
      <protection locked="0"/>
    </xf>
    <xf numFmtId="0" fontId="4" fillId="0" borderId="0" xfId="0" applyFont="1" applyAlignment="1">
      <alignment horizontal="right" vertical="center"/>
      <protection locked="0"/>
    </xf>
    <xf numFmtId="0" fontId="4" fillId="0" borderId="0" xfId="0" applyFont="1" applyAlignment="1" applyProtection="1">
      <alignment horizontal="right" vertical="center"/>
    </xf>
    <xf numFmtId="0" fontId="2" fillId="0" borderId="0" xfId="0" applyFont="1" applyAlignment="1" applyProtection="1">
      <alignment horizontal="center" vertical="center" wrapText="1"/>
    </xf>
    <xf numFmtId="0" fontId="4" fillId="0" borderId="0" xfId="0" applyFont="1" applyAlignment="1" applyProtection="1">
      <alignment horizontal="left" vertical="center"/>
    </xf>
    <xf numFmtId="0" fontId="1" fillId="0" borderId="0" xfId="0" applyFont="1" applyAlignment="1" applyProtection="1">
      <alignment vertical="center"/>
    </xf>
    <xf numFmtId="0" fontId="8" fillId="0" borderId="0" xfId="0" applyFont="1" applyAlignment="1" applyProtection="1">
      <alignment horizontal="right"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9" fillId="0" borderId="7" xfId="0" applyFont="1" applyBorder="1" applyAlignment="1" applyProtection="1">
      <alignment horizontal="center" vertical="center" wrapText="1"/>
    </xf>
    <xf numFmtId="0" fontId="6" fillId="0" borderId="0" xfId="0" applyFont="1" applyAlignment="1">
      <alignment horizontal="center" vertical="center"/>
      <protection locked="0"/>
    </xf>
    <xf numFmtId="0" fontId="4" fillId="0" borderId="7" xfId="0" applyFont="1" applyBorder="1" applyAlignment="1" applyProtection="1">
      <alignment vertical="center" wrapText="1"/>
    </xf>
    <xf numFmtId="0" fontId="4" fillId="0" borderId="7" xfId="0" applyFont="1" applyBorder="1" applyAlignment="1" applyProtection="1">
      <alignment horizontal="right" vertical="center" wrapText="1"/>
    </xf>
    <xf numFmtId="0" fontId="4" fillId="0" borderId="7" xfId="0" applyFont="1" applyBorder="1" applyAlignment="1" applyProtection="1">
      <alignment horizontal="center" vertical="center" wrapText="1"/>
    </xf>
    <xf numFmtId="0" fontId="8" fillId="0" borderId="7" xfId="0" applyFont="1" applyBorder="1" applyAlignment="1" applyProtection="1">
      <alignment horizontal="center" vertical="center"/>
    </xf>
    <xf numFmtId="0" fontId="10" fillId="0" borderId="0" xfId="0" applyFont="1" applyAlignment="1">
      <alignment horizontal="center" vertical="center"/>
      <protection locked="0"/>
    </xf>
    <xf numFmtId="0" fontId="7" fillId="0" borderId="0" xfId="0" applyFont="1" applyAlignment="1">
      <alignment horizontal="left" vertical="center"/>
      <protection locked="0"/>
    </xf>
    <xf numFmtId="0" fontId="8" fillId="0" borderId="0" xfId="0" applyFont="1" applyAlignment="1" applyProtection="1">
      <alignment vertical="center"/>
    </xf>
    <xf numFmtId="0" fontId="7" fillId="0" borderId="0" xfId="0" applyFont="1">
      <alignment vertical="top"/>
      <protection locked="0"/>
    </xf>
    <xf numFmtId="0" fontId="5" fillId="0" borderId="7" xfId="0" applyFont="1" applyBorder="1" applyAlignment="1">
      <alignment horizontal="center" vertical="center"/>
      <protection locked="0"/>
    </xf>
    <xf numFmtId="0" fontId="1" fillId="0" borderId="0" xfId="0" applyFont="1" applyAlignment="1" applyProtection="1">
      <alignment horizontal="right" vertical="center"/>
    </xf>
    <xf numFmtId="0" fontId="11" fillId="0" borderId="0" xfId="0" applyFont="1" applyAlignment="1" applyProtection="1">
      <alignment horizontal="center" vertical="center" wrapText="1"/>
    </xf>
    <xf numFmtId="0" fontId="4" fillId="0" borderId="0" xfId="0" applyFont="1" applyAlignment="1" applyProtection="1">
      <alignment horizontal="left" vertical="center" wrapText="1"/>
    </xf>
    <xf numFmtId="0" fontId="5" fillId="0" borderId="0" xfId="0" applyFont="1" applyAlignment="1" applyProtection="1">
      <alignment wrapText="1"/>
    </xf>
    <xf numFmtId="0" fontId="1" fillId="0" borderId="0" xfId="0" applyFont="1" applyAlignment="1" applyProtection="1">
      <alignment horizontal="right" wrapText="1"/>
    </xf>
    <xf numFmtId="0" fontId="8" fillId="0" borderId="0" xfId="0" applyFont="1" applyAlignment="1" applyProtection="1">
      <alignment wrapText="1"/>
    </xf>
    <xf numFmtId="0" fontId="5" fillId="0" borderId="8" xfId="0" applyFont="1" applyBorder="1" applyAlignment="1" applyProtection="1">
      <alignment horizontal="center" vertical="center" wrapText="1"/>
    </xf>
    <xf numFmtId="0" fontId="12" fillId="0" borderId="7" xfId="0" applyFont="1" applyBorder="1" applyAlignment="1" applyProtection="1">
      <alignment horizontal="center" vertical="center"/>
    </xf>
    <xf numFmtId="0" fontId="12" fillId="0" borderId="7" xfId="0" applyFont="1" applyBorder="1" applyAlignment="1">
      <alignment horizontal="center" vertical="center"/>
      <protection locked="0"/>
    </xf>
    <xf numFmtId="0" fontId="12" fillId="0" borderId="2" xfId="0" applyFont="1" applyBorder="1" applyAlignment="1" applyProtection="1">
      <alignment horizontal="center" vertical="center"/>
    </xf>
    <xf numFmtId="0" fontId="1" fillId="0" borderId="0" xfId="0" applyFont="1" applyAlignment="1" applyProtection="1">
      <alignment wrapText="1"/>
    </xf>
    <xf numFmtId="0" fontId="1" fillId="0" borderId="0" xfId="0" applyFont="1" applyAlignment="1">
      <protection locked="0"/>
    </xf>
    <xf numFmtId="0" fontId="7" fillId="0" borderId="0" xfId="0" applyFont="1" applyAlignment="1">
      <alignment vertical="top" wrapText="1"/>
      <protection locked="0"/>
    </xf>
    <xf numFmtId="0" fontId="3" fillId="0" borderId="0" xfId="0" applyFont="1" applyAlignment="1" applyProtection="1">
      <alignment horizontal="center" vertical="center" wrapText="1"/>
    </xf>
    <xf numFmtId="0" fontId="3" fillId="0" borderId="0" xfId="0" applyFont="1" applyAlignment="1">
      <alignment horizontal="center" vertical="center"/>
      <protection locked="0"/>
    </xf>
    <xf numFmtId="0" fontId="3" fillId="0" borderId="0" xfId="0" applyFont="1" applyAlignment="1">
      <alignment horizontal="center" vertical="center" wrapText="1"/>
      <protection locked="0"/>
    </xf>
    <xf numFmtId="0" fontId="5" fillId="0" borderId="0" xfId="0" applyFont="1" applyAlignment="1">
      <protection locked="0"/>
    </xf>
    <xf numFmtId="0" fontId="5" fillId="0" borderId="9" xfId="0" applyFont="1" applyBorder="1" applyAlignment="1" applyProtection="1">
      <alignment horizontal="center" vertical="center" wrapText="1"/>
    </xf>
    <xf numFmtId="0" fontId="5" fillId="0" borderId="9" xfId="0" applyFont="1" applyBorder="1" applyAlignment="1">
      <alignment horizontal="center" vertical="center" wrapText="1"/>
      <protection locked="0"/>
    </xf>
    <xf numFmtId="0" fontId="5" fillId="0" borderId="3" xfId="0" applyFont="1" applyBorder="1" applyAlignment="1">
      <alignment horizontal="center" vertical="center" wrapText="1"/>
      <protection locked="0"/>
    </xf>
    <xf numFmtId="0" fontId="5" fillId="0" borderId="10" xfId="0" applyFont="1" applyBorder="1" applyAlignment="1" applyProtection="1">
      <alignment horizontal="center" vertical="center" wrapText="1"/>
    </xf>
    <xf numFmtId="0" fontId="5" fillId="0" borderId="10" xfId="0" applyFont="1" applyBorder="1" applyAlignment="1">
      <alignment horizontal="center" vertical="center" wrapText="1"/>
      <protection locked="0"/>
    </xf>
    <xf numFmtId="0" fontId="5" fillId="0" borderId="11" xfId="0" applyFont="1" applyBorder="1" applyAlignment="1" applyProtection="1">
      <alignment horizontal="center" vertical="center" wrapText="1"/>
    </xf>
    <xf numFmtId="0" fontId="5" fillId="0" borderId="11" xfId="0" applyFont="1" applyBorder="1" applyAlignment="1">
      <alignment horizontal="center" vertical="center" wrapText="1"/>
      <protection locked="0"/>
    </xf>
    <xf numFmtId="3" fontId="5" fillId="0" borderId="6" xfId="0" applyNumberFormat="1" applyFont="1" applyBorder="1" applyAlignment="1" applyProtection="1">
      <alignment horizontal="center" vertical="center"/>
    </xf>
    <xf numFmtId="0" fontId="4" fillId="0" borderId="6"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4" fillId="0" borderId="11" xfId="0" applyFont="1" applyBorder="1" applyAlignment="1">
      <alignment horizontal="left" vertical="center" wrapText="1"/>
      <protection locked="0"/>
    </xf>
    <xf numFmtId="0" fontId="4" fillId="0" borderId="6" xfId="0" applyFont="1" applyBorder="1" applyAlignment="1" applyProtection="1">
      <alignment horizontal="center" vertical="center" wrapText="1"/>
    </xf>
    <xf numFmtId="0" fontId="7" fillId="0" borderId="7" xfId="0" applyFont="1" applyBorder="1" applyAlignment="1">
      <alignment horizontal="center" vertical="top"/>
      <protection locked="0"/>
    </xf>
    <xf numFmtId="0" fontId="4" fillId="0" borderId="0" xfId="0" applyFont="1" applyAlignment="1">
      <alignment horizontal="right" vertical="center" wrapText="1"/>
      <protection locked="0"/>
    </xf>
    <xf numFmtId="0" fontId="4" fillId="0" borderId="0" xfId="0" applyFont="1" applyAlignment="1" applyProtection="1">
      <alignment horizontal="right" vertical="center" wrapText="1"/>
    </xf>
    <xf numFmtId="0" fontId="4" fillId="0" borderId="0" xfId="0" applyFont="1" applyAlignment="1">
      <alignment horizontal="right"/>
      <protection locked="0"/>
    </xf>
    <xf numFmtId="0" fontId="4" fillId="0" borderId="0" xfId="0" applyFont="1" applyAlignment="1">
      <alignment horizontal="right" wrapText="1"/>
      <protection locked="0"/>
    </xf>
    <xf numFmtId="0" fontId="5" fillId="0" borderId="3" xfId="0" applyFont="1" applyBorder="1" applyAlignment="1">
      <alignment horizontal="center" vertical="center"/>
      <protection locked="0"/>
    </xf>
    <xf numFmtId="0" fontId="5" fillId="0" borderId="12" xfId="0" applyFont="1" applyBorder="1" applyAlignment="1" applyProtection="1">
      <alignment horizontal="center" vertical="center" wrapText="1"/>
    </xf>
    <xf numFmtId="0" fontId="5" fillId="0" borderId="12" xfId="0" applyFont="1" applyBorder="1" applyAlignment="1">
      <alignment horizontal="center" vertical="center"/>
      <protection locked="0"/>
    </xf>
    <xf numFmtId="0" fontId="5" fillId="0" borderId="12" xfId="0" applyFont="1" applyBorder="1" applyAlignment="1">
      <alignment horizontal="center" vertical="center" wrapText="1"/>
      <protection locked="0"/>
    </xf>
    <xf numFmtId="0" fontId="5" fillId="0" borderId="7" xfId="0" applyFont="1" applyBorder="1" applyAlignment="1">
      <alignment horizontal="center" vertical="center" wrapText="1"/>
      <protection locked="0"/>
    </xf>
    <xf numFmtId="0" fontId="5" fillId="0" borderId="11" xfId="0" applyFont="1" applyBorder="1" applyAlignment="1" applyProtection="1">
      <alignment horizontal="center" vertical="center"/>
    </xf>
    <xf numFmtId="0" fontId="4" fillId="0" borderId="11" xfId="0" applyFont="1" applyBorder="1" applyAlignment="1" applyProtection="1">
      <alignment horizontal="right" vertical="center"/>
    </xf>
    <xf numFmtId="0" fontId="4" fillId="0" borderId="6" xfId="0" applyFont="1" applyBorder="1" applyAlignment="1" applyProtection="1">
      <alignment horizontal="left" vertical="center" wrapText="1" indent="1"/>
    </xf>
    <xf numFmtId="0" fontId="12" fillId="0" borderId="10" xfId="0" applyFont="1" applyBorder="1" applyAlignment="1">
      <alignment horizontal="center" vertical="center" wrapText="1"/>
      <protection locked="0"/>
    </xf>
    <xf numFmtId="0" fontId="12" fillId="0" borderId="12" xfId="0" applyFont="1" applyBorder="1" applyAlignment="1">
      <alignment horizontal="center" vertical="center"/>
      <protection locked="0"/>
    </xf>
    <xf numFmtId="0" fontId="12" fillId="0" borderId="12" xfId="0" applyFont="1" applyBorder="1" applyAlignment="1">
      <alignment horizontal="center" vertical="center" wrapText="1"/>
      <protection locked="0"/>
    </xf>
    <xf numFmtId="0" fontId="13" fillId="0" borderId="0" xfId="0" applyFont="1" applyAlignment="1">
      <alignment horizontal="right"/>
      <protection locked="0"/>
    </xf>
    <xf numFmtId="49" fontId="13" fillId="0" borderId="0" xfId="0" applyNumberFormat="1" applyFont="1" applyAlignment="1">
      <protection locked="0"/>
    </xf>
    <xf numFmtId="0" fontId="1" fillId="0" borderId="0" xfId="0" applyFont="1" applyAlignment="1" applyProtection="1">
      <alignment horizontal="right"/>
    </xf>
    <xf numFmtId="0" fontId="2" fillId="0" borderId="0" xfId="0" applyFont="1" applyAlignment="1">
      <alignment horizontal="center" vertical="center" wrapText="1"/>
      <protection locked="0"/>
    </xf>
    <xf numFmtId="0" fontId="14" fillId="0" borderId="0" xfId="0" applyFont="1" applyAlignment="1">
      <alignment horizontal="center" vertical="center" wrapText="1"/>
      <protection locked="0"/>
    </xf>
    <xf numFmtId="0" fontId="14" fillId="0" borderId="0" xfId="0" applyFont="1" applyAlignment="1">
      <alignment horizontal="center" vertical="center"/>
      <protection locked="0"/>
    </xf>
    <xf numFmtId="0" fontId="14" fillId="0" borderId="0" xfId="0" applyFont="1" applyAlignment="1" applyProtection="1">
      <alignment horizontal="center" vertical="center"/>
    </xf>
    <xf numFmtId="0" fontId="5" fillId="0" borderId="1" xfId="0" applyFont="1" applyBorder="1" applyAlignment="1">
      <alignment horizontal="center" vertical="center"/>
      <protection locked="0"/>
    </xf>
    <xf numFmtId="49" fontId="5" fillId="0" borderId="9" xfId="0" applyNumberFormat="1" applyFont="1" applyBorder="1" applyAlignment="1">
      <alignment horizontal="center" vertical="center" wrapText="1"/>
      <protection locked="0"/>
    </xf>
    <xf numFmtId="0" fontId="5" fillId="0" borderId="9" xfId="0" applyFont="1" applyBorder="1" applyAlignment="1">
      <alignment horizontal="center" vertical="center"/>
      <protection locked="0"/>
    </xf>
    <xf numFmtId="0" fontId="5" fillId="0" borderId="6" xfId="0" applyFont="1" applyBorder="1" applyAlignment="1">
      <alignment horizontal="center" vertical="center"/>
      <protection locked="0"/>
    </xf>
    <xf numFmtId="49" fontId="5" fillId="0" borderId="11" xfId="0" applyNumberFormat="1" applyFont="1" applyBorder="1" applyAlignment="1">
      <alignment horizontal="center" vertical="center" wrapText="1"/>
      <protection locked="0"/>
    </xf>
    <xf numFmtId="0" fontId="5" fillId="0" borderId="11" xfId="0" applyFont="1" applyBorder="1" applyAlignment="1">
      <alignment horizontal="center" vertical="center"/>
      <protection locked="0"/>
    </xf>
    <xf numFmtId="0" fontId="9" fillId="0" borderId="6" xfId="0" applyFont="1" applyBorder="1" applyAlignment="1">
      <alignment horizontal="center" vertical="center"/>
      <protection locked="0"/>
    </xf>
    <xf numFmtId="49" fontId="9" fillId="0" borderId="11" xfId="0" applyNumberFormat="1" applyFont="1" applyBorder="1" applyAlignment="1">
      <alignment horizontal="center" vertical="center"/>
      <protection locked="0"/>
    </xf>
    <xf numFmtId="0" fontId="9" fillId="0" borderId="11" xfId="0" applyFont="1" applyBorder="1" applyAlignment="1">
      <alignment horizontal="center" vertical="center"/>
      <protection locked="0"/>
    </xf>
    <xf numFmtId="0" fontId="9" fillId="0" borderId="11" xfId="0" applyFont="1" applyBorder="1" applyAlignment="1" applyProtection="1">
      <alignment horizontal="center" vertical="center"/>
    </xf>
    <xf numFmtId="0" fontId="4" fillId="0" borderId="6" xfId="0" applyFont="1" applyBorder="1" applyAlignment="1">
      <alignment horizontal="left" vertical="center" wrapText="1"/>
      <protection locked="0"/>
    </xf>
    <xf numFmtId="0" fontId="4" fillId="0" borderId="6" xfId="0" applyFont="1" applyBorder="1" applyAlignment="1">
      <alignment horizontal="center" vertical="center" wrapText="1"/>
      <protection locked="0"/>
    </xf>
    <xf numFmtId="49" fontId="8" fillId="0" borderId="7" xfId="0" applyNumberFormat="1" applyFont="1" applyBorder="1" applyAlignment="1" applyProtection="1">
      <alignment horizontal="center"/>
    </xf>
    <xf numFmtId="3" fontId="9" fillId="0" borderId="7" xfId="0" applyNumberFormat="1" applyFont="1" applyBorder="1" applyAlignment="1" applyProtection="1">
      <alignment horizontal="center" vertical="center"/>
    </xf>
    <xf numFmtId="0" fontId="4" fillId="0" borderId="7" xfId="0" applyFont="1" applyBorder="1" applyAlignment="1" applyProtection="1">
      <alignment horizontal="left" vertical="center" wrapText="1"/>
    </xf>
    <xf numFmtId="0" fontId="4" fillId="0" borderId="7" xfId="0" applyFont="1" applyBorder="1" applyAlignment="1">
      <alignment horizontal="center" vertical="center"/>
      <protection locked="0"/>
    </xf>
    <xf numFmtId="0" fontId="4" fillId="0" borderId="7" xfId="0" applyFont="1" applyBorder="1" applyAlignment="1" applyProtection="1">
      <alignment horizontal="left" vertical="center" wrapText="1" indent="2"/>
    </xf>
    <xf numFmtId="0" fontId="4" fillId="0" borderId="7" xfId="0" applyFont="1" applyBorder="1" applyAlignment="1">
      <alignment horizontal="left" vertical="center" wrapText="1"/>
      <protection locked="0"/>
    </xf>
    <xf numFmtId="0" fontId="4" fillId="0" borderId="1" xfId="0" applyFont="1" applyBorder="1" applyAlignment="1">
      <alignment horizontal="center" vertical="center" wrapText="1"/>
      <protection locked="0"/>
    </xf>
    <xf numFmtId="0" fontId="4" fillId="0" borderId="5" xfId="0" applyFont="1" applyBorder="1" applyAlignment="1">
      <alignment horizontal="center" vertical="center" wrapText="1"/>
      <protection locked="0"/>
    </xf>
    <xf numFmtId="0" fontId="4" fillId="0" borderId="6" xfId="0" applyFont="1" applyBorder="1" applyAlignment="1">
      <alignment horizontal="center" vertical="center" wrapText="1"/>
      <protection locked="0"/>
    </xf>
    <xf numFmtId="0" fontId="4" fillId="0" borderId="1"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8" fillId="0" borderId="0" xfId="0" applyFont="1" applyProtection="1">
      <alignment vertical="top"/>
    </xf>
    <xf numFmtId="3" fontId="6" fillId="0" borderId="7" xfId="0" applyNumberFormat="1" applyFont="1" applyBorder="1" applyAlignment="1" applyProtection="1">
      <alignment horizontal="center" vertical="center"/>
    </xf>
    <xf numFmtId="0" fontId="7" fillId="0" borderId="7" xfId="0" applyFont="1" applyBorder="1" applyAlignment="1" applyProtection="1">
      <alignment horizontal="center" vertical="center" wrapText="1"/>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3" xfId="0" applyFont="1" applyBorder="1" applyAlignment="1">
      <alignment horizontal="center" vertical="center" wrapText="1"/>
      <protection locked="0"/>
    </xf>
    <xf numFmtId="0" fontId="5" fillId="0" borderId="5" xfId="0" applyFont="1" applyBorder="1" applyAlignment="1">
      <alignment horizontal="center" vertical="center"/>
      <protection locked="0"/>
    </xf>
    <xf numFmtId="0" fontId="8" fillId="0" borderId="0" xfId="0" applyFont="1">
      <alignment vertical="top"/>
      <protection locked="0"/>
    </xf>
    <xf numFmtId="49" fontId="1" fillId="0" borderId="0" xfId="0" applyNumberFormat="1" applyFont="1" applyAlignment="1">
      <protection locked="0"/>
    </xf>
    <xf numFmtId="0" fontId="2" fillId="0" borderId="0" xfId="0" applyFont="1" applyAlignment="1">
      <alignment horizontal="center" vertical="center"/>
      <protection locked="0"/>
    </xf>
    <xf numFmtId="0" fontId="5" fillId="0" borderId="0" xfId="0" applyFont="1" applyAlignment="1">
      <alignment horizontal="left" vertical="center"/>
      <protection locked="0"/>
    </xf>
    <xf numFmtId="0" fontId="5" fillId="0" borderId="2" xfId="0" applyFont="1" applyBorder="1" applyAlignment="1">
      <alignment horizontal="center" vertical="center"/>
      <protection locked="0"/>
    </xf>
    <xf numFmtId="3" fontId="6" fillId="0" borderId="7" xfId="0" applyNumberFormat="1" applyFont="1" applyBorder="1" applyAlignment="1">
      <alignment horizontal="center" vertical="center"/>
      <protection locked="0"/>
    </xf>
    <xf numFmtId="0" fontId="7" fillId="0" borderId="7" xfId="0" applyFont="1" applyBorder="1" applyAlignment="1" applyProtection="1">
      <alignment horizontal="left" vertical="center"/>
    </xf>
    <xf numFmtId="0" fontId="5" fillId="0" borderId="4" xfId="0" applyFont="1" applyBorder="1" applyAlignment="1">
      <alignment horizontal="center" vertical="center"/>
      <protection locked="0"/>
    </xf>
    <xf numFmtId="0" fontId="5" fillId="0" borderId="2"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15" fillId="0" borderId="0" xfId="0" applyFont="1" applyAlignment="1" applyProtection="1">
      <alignment horizontal="center"/>
    </xf>
    <xf numFmtId="0" fontId="15" fillId="0" borderId="0" xfId="0" applyFont="1" applyAlignment="1" applyProtection="1">
      <alignment horizontal="center" wrapText="1"/>
    </xf>
    <xf numFmtId="0" fontId="15" fillId="0" borderId="0" xfId="0" applyFont="1" applyAlignment="1" applyProtection="1">
      <alignment wrapText="1"/>
    </xf>
    <xf numFmtId="0" fontId="16" fillId="0" borderId="0" xfId="0" applyAlignment="1" applyProtection="1">
      <alignment horizontal="right" vertical="center" wrapText="1"/>
    </xf>
    <xf numFmtId="0" fontId="17" fillId="0" borderId="6" xfId="0" applyFont="1" applyBorder="1" applyAlignment="1">
      <alignment horizontal="center" vertical="center" wrapText="1"/>
      <protection locked="0"/>
    </xf>
    <xf numFmtId="0" fontId="5" fillId="0" borderId="7" xfId="0" applyFont="1" applyBorder="1" applyAlignment="1" applyProtection="1">
      <alignment horizontal="center" vertical="center"/>
    </xf>
    <xf numFmtId="0" fontId="9" fillId="0" borderId="7" xfId="0" applyFont="1" applyBorder="1" applyAlignment="1">
      <alignment horizontal="center" vertical="center"/>
      <protection locked="0"/>
    </xf>
    <xf numFmtId="0" fontId="18" fillId="0" borderId="7" xfId="0" applyFont="1" applyBorder="1" applyAlignment="1">
      <alignment horizontal="center" vertical="center"/>
      <protection locked="0"/>
    </xf>
    <xf numFmtId="0" fontId="18" fillId="0" borderId="7" xfId="0" applyFont="1" applyBorder="1" applyAlignment="1" applyProtection="1">
      <alignment horizontal="center" vertical="center"/>
    </xf>
    <xf numFmtId="0" fontId="18" fillId="0" borderId="2" xfId="0" applyFont="1" applyBorder="1" applyAlignment="1" applyProtection="1">
      <alignment horizontal="center" vertical="center"/>
    </xf>
    <xf numFmtId="176" fontId="16" fillId="0" borderId="7" xfId="51" applyFont="1">
      <alignment horizontal="right" vertical="center"/>
    </xf>
    <xf numFmtId="176" fontId="16" fillId="0" borderId="7" xfId="51" applyFont="1" applyAlignment="1">
      <alignment horizontal="center" vertical="center"/>
    </xf>
    <xf numFmtId="0" fontId="7" fillId="0" borderId="0" xfId="0" applyFont="1" applyAlignment="1">
      <alignment vertical="center"/>
      <protection locked="0"/>
    </xf>
    <xf numFmtId="49" fontId="8" fillId="0" borderId="0" xfId="0" applyNumberFormat="1" applyFont="1" applyAlignment="1" applyProtection="1">
      <alignment vertical="center"/>
    </xf>
    <xf numFmtId="49" fontId="5" fillId="0" borderId="2" xfId="0" applyNumberFormat="1" applyFont="1" applyBorder="1" applyAlignment="1" applyProtection="1">
      <alignment horizontal="center" vertical="center" wrapText="1"/>
    </xf>
    <xf numFmtId="49" fontId="5" fillId="0" borderId="4" xfId="0" applyNumberFormat="1" applyFont="1" applyBorder="1" applyAlignment="1" applyProtection="1">
      <alignment horizontal="center" vertical="center" wrapText="1"/>
    </xf>
    <xf numFmtId="49" fontId="5" fillId="0" borderId="7" xfId="0" applyNumberFormat="1" applyFont="1" applyBorder="1" applyAlignment="1" applyProtection="1">
      <alignment horizontal="center" vertical="center"/>
    </xf>
    <xf numFmtId="49" fontId="9" fillId="0" borderId="7" xfId="0" applyNumberFormat="1" applyFont="1" applyBorder="1" applyAlignment="1" applyProtection="1">
      <alignment horizontal="center" vertical="center"/>
    </xf>
    <xf numFmtId="0" fontId="9" fillId="0" borderId="7" xfId="0" applyFont="1" applyBorder="1" applyAlignment="1" applyProtection="1">
      <alignment horizontal="center" vertical="center"/>
    </xf>
    <xf numFmtId="49" fontId="9" fillId="0" borderId="7" xfId="0" applyNumberFormat="1" applyFont="1" applyBorder="1" applyAlignment="1">
      <alignment horizontal="center" vertical="center"/>
      <protection locked="0"/>
    </xf>
    <xf numFmtId="0" fontId="4" fillId="0" borderId="7" xfId="0" applyFont="1" applyBorder="1" applyAlignment="1" applyProtection="1">
      <alignment horizontal="left" vertical="center" wrapText="1" indent="1"/>
    </xf>
    <xf numFmtId="0" fontId="19" fillId="0" borderId="0" xfId="0" applyFont="1" applyAlignment="1" applyProtection="1">
      <alignment horizontal="center" vertical="center"/>
    </xf>
    <xf numFmtId="0" fontId="20" fillId="0" borderId="0" xfId="0" applyFont="1" applyAlignment="1" applyProtection="1">
      <alignment horizontal="center" vertical="center"/>
    </xf>
    <xf numFmtId="0" fontId="4" fillId="0" borderId="7" xfId="0" applyFont="1" applyBorder="1" applyAlignment="1" applyProtection="1">
      <alignment vertical="center"/>
    </xf>
    <xf numFmtId="0" fontId="4" fillId="0" borderId="7" xfId="0" applyFont="1" applyBorder="1" applyAlignment="1">
      <alignment horizontal="left" vertical="center"/>
      <protection locked="0"/>
    </xf>
    <xf numFmtId="0" fontId="4" fillId="0" borderId="7" xfId="0" applyFont="1" applyBorder="1" applyAlignment="1">
      <alignment vertical="center"/>
      <protection locked="0"/>
    </xf>
    <xf numFmtId="0" fontId="21" fillId="0" borderId="7" xfId="0" applyFont="1" applyBorder="1" applyAlignment="1" applyProtection="1">
      <alignment horizontal="center" vertical="center"/>
    </xf>
    <xf numFmtId="0" fontId="21" fillId="0" borderId="7" xfId="0" applyFont="1" applyBorder="1" applyAlignment="1">
      <alignment horizontal="center" vertical="center"/>
      <protection locked="0"/>
    </xf>
    <xf numFmtId="0" fontId="7" fillId="0" borderId="7" xfId="0" applyFont="1" applyBorder="1">
      <alignment vertical="top"/>
      <protection locked="0"/>
    </xf>
    <xf numFmtId="176" fontId="7" fillId="0" borderId="7" xfId="0" applyNumberFormat="1" applyFont="1" applyBorder="1" applyAlignment="1">
      <alignment horizontal="right" vertical="center"/>
      <protection locked="0"/>
    </xf>
    <xf numFmtId="0" fontId="4" fillId="0" borderId="7" xfId="0" applyFont="1" applyBorder="1" applyAlignment="1" applyProtection="1">
      <alignment horizontal="left" vertical="center"/>
    </xf>
    <xf numFmtId="176" fontId="22" fillId="0" borderId="7" xfId="51" applyFont="1" applyProtection="1">
      <alignment horizontal="right" vertical="center"/>
      <protection locked="0"/>
    </xf>
    <xf numFmtId="0" fontId="23" fillId="0" borderId="0" xfId="0" applyFont="1" applyProtection="1">
      <alignment vertical="top"/>
    </xf>
    <xf numFmtId="0" fontId="24" fillId="0" borderId="0" xfId="0" applyFont="1" applyAlignment="1" applyProtection="1">
      <alignment horizontal="center" vertical="center"/>
    </xf>
    <xf numFmtId="0" fontId="4" fillId="0" borderId="0" xfId="0" applyFont="1" applyAlignment="1">
      <alignment horizontal="left" vertical="center" wrapText="1"/>
      <protection locked="0"/>
    </xf>
    <xf numFmtId="0" fontId="1" fillId="0" borderId="0" xfId="0" applyFont="1" applyAlignment="1" applyProtection="1">
      <alignment horizontal="left" vertical="center" wrapText="1"/>
    </xf>
    <xf numFmtId="0" fontId="4" fillId="0" borderId="7" xfId="0" applyFont="1" applyBorder="1" applyAlignment="1" applyProtection="1">
      <alignment horizontal="left" vertical="center" indent="1"/>
    </xf>
    <xf numFmtId="0" fontId="7" fillId="0" borderId="7" xfId="0" applyFont="1" applyBorder="1" applyAlignment="1">
      <alignment horizontal="left" vertical="center" indent="2"/>
      <protection locked="0"/>
    </xf>
    <xf numFmtId="0" fontId="7" fillId="0" borderId="7" xfId="0" applyFont="1" applyBorder="1" applyAlignment="1" applyProtection="1">
      <alignment horizontal="left" vertical="center" indent="2"/>
    </xf>
    <xf numFmtId="0" fontId="7" fillId="0" borderId="2" xfId="0" applyFont="1" applyBorder="1" applyAlignment="1">
      <alignment horizontal="center" vertical="center" wrapText="1"/>
      <protection locked="0"/>
    </xf>
    <xf numFmtId="0" fontId="7" fillId="0" borderId="4" xfId="0" applyFont="1" applyBorder="1" applyAlignment="1" applyProtection="1">
      <alignment horizontal="center" vertical="center" wrapText="1"/>
    </xf>
    <xf numFmtId="0" fontId="25" fillId="0" borderId="0" xfId="0" applyFont="1" applyAlignment="1" applyProtection="1"/>
    <xf numFmtId="0" fontId="26" fillId="0" borderId="0" xfId="0" applyFont="1" applyAlignment="1" applyProtection="1">
      <alignment horizontal="center" vertical="center"/>
    </xf>
    <xf numFmtId="0" fontId="5"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3" xfId="0" applyFont="1" applyBorder="1" applyAlignment="1" applyProtection="1">
      <alignment horizontal="center" vertical="center" wrapText="1"/>
    </xf>
    <xf numFmtId="0" fontId="6" fillId="0" borderId="5"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0"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1" xfId="0" applyFont="1" applyBorder="1" applyAlignment="1" applyProtection="1">
      <alignment horizontal="center" vertical="center"/>
    </xf>
    <xf numFmtId="0" fontId="4" fillId="0" borderId="6" xfId="0" applyFont="1" applyBorder="1" applyAlignment="1" applyProtection="1">
      <alignment vertical="center" wrapText="1"/>
    </xf>
    <xf numFmtId="0" fontId="4" fillId="0" borderId="11" xfId="0" applyFont="1" applyBorder="1" applyAlignment="1" applyProtection="1">
      <alignment vertical="center" wrapText="1"/>
    </xf>
    <xf numFmtId="0" fontId="4" fillId="0" borderId="6" xfId="0" applyFont="1" applyBorder="1" applyAlignment="1" applyProtection="1">
      <alignment horizontal="center" vertical="center"/>
    </xf>
    <xf numFmtId="0" fontId="4" fillId="0" borderId="11" xfId="0" applyFont="1" applyBorder="1" applyAlignment="1" applyProtection="1">
      <alignment horizontal="center" vertical="center"/>
    </xf>
    <xf numFmtId="0" fontId="26" fillId="0" borderId="0" xfId="0" applyFont="1" applyAlignment="1">
      <alignment horizontal="center" vertical="center"/>
      <protection locked="0"/>
    </xf>
    <xf numFmtId="0" fontId="5" fillId="0" borderId="0" xfId="0" applyFont="1" applyAlignment="1">
      <alignment vertical="center"/>
      <protection locked="0"/>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wrapText="1"/>
    </xf>
    <xf numFmtId="0" fontId="6" fillId="0" borderId="12" xfId="0" applyFont="1" applyBorder="1" applyAlignment="1" applyProtection="1">
      <alignment horizontal="center" vertical="center"/>
    </xf>
    <xf numFmtId="0" fontId="6" fillId="0" borderId="11" xfId="0" applyFont="1" applyBorder="1" applyAlignment="1">
      <alignment horizontal="center" vertical="center"/>
      <protection locked="0"/>
    </xf>
    <xf numFmtId="0" fontId="6" fillId="2" borderId="4" xfId="0" applyFont="1" applyFill="1" applyBorder="1" applyAlignment="1">
      <alignment horizontal="center" vertical="center" wrapText="1"/>
      <protection locked="0"/>
    </xf>
    <xf numFmtId="0" fontId="27" fillId="0" borderId="0" xfId="0" applyFont="1" applyAlignment="1" applyProtection="1">
      <alignment horizontal="center" vertical="top"/>
    </xf>
    <xf numFmtId="0" fontId="28" fillId="0" borderId="0" xfId="0" applyFont="1" applyAlignment="1" applyProtection="1">
      <alignment horizontal="center" vertical="center"/>
    </xf>
    <xf numFmtId="0" fontId="7" fillId="0" borderId="4" xfId="0" applyFont="1" applyBorder="1" applyAlignment="1">
      <alignment horizontal="left" vertical="center"/>
      <protection locked="0"/>
    </xf>
    <xf numFmtId="0" fontId="7" fillId="0" borderId="6" xfId="0" applyFont="1" applyBorder="1" applyAlignment="1">
      <alignment horizontal="left" vertical="center"/>
      <protection locked="0"/>
    </xf>
    <xf numFmtId="0" fontId="7" fillId="0" borderId="11" xfId="0" applyFont="1" applyBorder="1" applyAlignment="1">
      <alignment horizontal="left" vertical="center"/>
      <protection locked="0"/>
    </xf>
    <xf numFmtId="0" fontId="8" fillId="0" borderId="6" xfId="0" applyFont="1" applyBorder="1" applyAlignment="1">
      <alignment vertical="center"/>
      <protection locked="0"/>
    </xf>
    <xf numFmtId="0" fontId="22" fillId="0" borderId="6" xfId="0" applyFont="1" applyBorder="1" applyAlignment="1">
      <alignment horizontal="center" vertical="center"/>
      <protection locked="0"/>
    </xf>
    <xf numFmtId="0" fontId="21" fillId="0" borderId="6" xfId="0" applyFont="1" applyBorder="1" applyAlignment="1" applyProtection="1">
      <alignment horizontal="center" vertical="center"/>
    </xf>
    <xf numFmtId="0" fontId="4" fillId="0" borderId="6" xfId="0" applyFont="1" applyBorder="1" applyAlignment="1" applyProtection="1">
      <alignment horizontal="left" vertical="center"/>
    </xf>
    <xf numFmtId="0" fontId="21" fillId="0" borderId="6" xfId="0" applyFont="1" applyBorder="1" applyAlignment="1">
      <alignment horizontal="center" vertical="center"/>
      <protection locked="0"/>
    </xf>
    <xf numFmtId="0" fontId="4" fillId="0" borderId="7" xfId="0" applyFont="1" applyBorder="1" applyAlignment="1" applyProtection="1" quotePrefix="1">
      <alignment horizontal="left" vertical="center" indent="1"/>
    </xf>
    <xf numFmtId="0" fontId="7" fillId="0" borderId="7" xfId="0" applyFont="1" applyBorder="1" applyAlignment="1" quotePrefix="1">
      <alignment horizontal="left" vertical="center" indent="2"/>
      <protection locked="0"/>
    </xf>
    <xf numFmtId="0" fontId="7" fillId="0" borderId="7" xfId="0" applyFont="1" applyBorder="1" applyAlignment="1" applyProtection="1" quotePrefix="1">
      <alignment horizontal="left" vertical="center" indent="2"/>
    </xf>
    <xf numFmtId="0" fontId="4" fillId="0" borderId="7" xfId="0" applyFont="1" applyBorder="1" applyAlignment="1" applyProtection="1" quotePrefix="1">
      <alignment horizontal="left" vertical="center" wrapText="1" indent="2"/>
    </xf>
    <xf numFmtId="0" fontId="4" fillId="0" borderId="1" xfId="0" applyFont="1" applyBorder="1" applyAlignment="1" applyProtection="1" quotePrefix="1">
      <alignment horizontal="center" vertical="center" wrapText="1"/>
    </xf>
    <xf numFmtId="0" fontId="4" fillId="0" borderId="6" xfId="0" applyFont="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8"/>
  <sheetViews>
    <sheetView showZeros="0" topLeftCell="A25" workbookViewId="0">
      <selection activeCell="C44" sqref="C44"/>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2" t="s">
        <v>0</v>
      </c>
    </row>
    <row r="2" ht="36" customHeight="1" spans="1:4">
      <c r="A2" s="4" t="str">
        <f>"2025"&amp;"年部门财务收支预算总表"</f>
        <v>2025年部门财务收支预算总表</v>
      </c>
      <c r="B2" s="210"/>
      <c r="C2" s="210"/>
      <c r="D2" s="210"/>
    </row>
    <row r="3" ht="18.75" customHeight="1" spans="1:4">
      <c r="A3" s="34" t="str">
        <f>"单位名称："&amp;"永德县民政局"</f>
        <v>单位名称：永德县民政局</v>
      </c>
      <c r="B3" s="211"/>
      <c r="C3" s="211"/>
      <c r="D3" s="32" t="s">
        <v>1</v>
      </c>
    </row>
    <row r="4" ht="18.75" customHeight="1" spans="1:4">
      <c r="A4" s="11" t="s">
        <v>2</v>
      </c>
      <c r="B4" s="13"/>
      <c r="C4" s="11" t="s">
        <v>3</v>
      </c>
      <c r="D4" s="13"/>
    </row>
    <row r="5" ht="18.75" customHeight="1" spans="1:4">
      <c r="A5" s="26" t="s">
        <v>4</v>
      </c>
      <c r="B5" s="26" t="str">
        <f t="shared" ref="B5:D5" si="0">"2025"&amp;"年预算数"</f>
        <v>2025年预算数</v>
      </c>
      <c r="C5" s="26" t="s">
        <v>5</v>
      </c>
      <c r="D5" s="26" t="str">
        <f t="shared" si="0"/>
        <v>2025年预算数</v>
      </c>
    </row>
    <row r="6" ht="18.75" customHeight="1" spans="1:4">
      <c r="A6" s="28"/>
      <c r="B6" s="28"/>
      <c r="C6" s="28"/>
      <c r="D6" s="28"/>
    </row>
    <row r="7" ht="18.75" customHeight="1" spans="1:4">
      <c r="A7" s="175" t="s">
        <v>6</v>
      </c>
      <c r="B7" s="23">
        <v>40970219.84</v>
      </c>
      <c r="C7" s="175" t="s">
        <v>7</v>
      </c>
      <c r="D7" s="23"/>
    </row>
    <row r="8" ht="18.75" customHeight="1" spans="1:4">
      <c r="A8" s="175" t="s">
        <v>8</v>
      </c>
      <c r="B8" s="23"/>
      <c r="C8" s="175" t="s">
        <v>9</v>
      </c>
      <c r="D8" s="23"/>
    </row>
    <row r="9" ht="18.75" customHeight="1" spans="1:4">
      <c r="A9" s="175" t="s">
        <v>10</v>
      </c>
      <c r="B9" s="23"/>
      <c r="C9" s="175" t="s">
        <v>11</v>
      </c>
      <c r="D9" s="23"/>
    </row>
    <row r="10" ht="18.75" customHeight="1" spans="1:4">
      <c r="A10" s="175" t="s">
        <v>12</v>
      </c>
      <c r="B10" s="23"/>
      <c r="C10" s="175" t="s">
        <v>13</v>
      </c>
      <c r="D10" s="23"/>
    </row>
    <row r="11" ht="18.75" customHeight="1" spans="1:4">
      <c r="A11" s="21" t="s">
        <v>14</v>
      </c>
      <c r="B11" s="23"/>
      <c r="C11" s="212" t="s">
        <v>15</v>
      </c>
      <c r="D11" s="23"/>
    </row>
    <row r="12" ht="18.75" customHeight="1" spans="1:4">
      <c r="A12" s="213" t="s">
        <v>16</v>
      </c>
      <c r="B12" s="23"/>
      <c r="C12" s="214" t="s">
        <v>17</v>
      </c>
      <c r="D12" s="23"/>
    </row>
    <row r="13" ht="18.75" customHeight="1" spans="1:4">
      <c r="A13" s="213" t="s">
        <v>18</v>
      </c>
      <c r="B13" s="23"/>
      <c r="C13" s="214" t="s">
        <v>19</v>
      </c>
      <c r="D13" s="23"/>
    </row>
    <row r="14" ht="18.75" customHeight="1" spans="1:4">
      <c r="A14" s="213" t="s">
        <v>20</v>
      </c>
      <c r="B14" s="23"/>
      <c r="C14" s="214" t="s">
        <v>21</v>
      </c>
      <c r="D14" s="23">
        <v>40438491.22</v>
      </c>
    </row>
    <row r="15" ht="18.75" customHeight="1" spans="1:4">
      <c r="A15" s="213" t="s">
        <v>22</v>
      </c>
      <c r="B15" s="23"/>
      <c r="C15" s="214" t="s">
        <v>23</v>
      </c>
      <c r="D15" s="23">
        <v>209408.24</v>
      </c>
    </row>
    <row r="16" ht="18.75" customHeight="1" spans="1:4">
      <c r="A16" s="213" t="s">
        <v>24</v>
      </c>
      <c r="B16" s="23"/>
      <c r="C16" s="213" t="s">
        <v>25</v>
      </c>
      <c r="D16" s="23"/>
    </row>
    <row r="17" ht="18.75" customHeight="1" spans="1:4">
      <c r="A17" s="213" t="s">
        <v>26</v>
      </c>
      <c r="B17" s="23"/>
      <c r="C17" s="213" t="s">
        <v>27</v>
      </c>
      <c r="D17" s="23"/>
    </row>
    <row r="18" ht="18.75" customHeight="1" spans="1:4">
      <c r="A18" s="215" t="s">
        <v>26</v>
      </c>
      <c r="B18" s="23"/>
      <c r="C18" s="214" t="s">
        <v>28</v>
      </c>
      <c r="D18" s="23"/>
    </row>
    <row r="19" ht="18.75" customHeight="1" spans="1:4">
      <c r="A19" s="215" t="s">
        <v>26</v>
      </c>
      <c r="B19" s="23"/>
      <c r="C19" s="214" t="s">
        <v>29</v>
      </c>
      <c r="D19" s="23"/>
    </row>
    <row r="20" ht="18.75" customHeight="1" spans="1:4">
      <c r="A20" s="215" t="s">
        <v>26</v>
      </c>
      <c r="B20" s="23"/>
      <c r="C20" s="214" t="s">
        <v>30</v>
      </c>
      <c r="D20" s="23"/>
    </row>
    <row r="21" ht="18.75" customHeight="1" spans="1:4">
      <c r="A21" s="215" t="s">
        <v>26</v>
      </c>
      <c r="B21" s="23"/>
      <c r="C21" s="214" t="s">
        <v>31</v>
      </c>
      <c r="D21" s="23"/>
    </row>
    <row r="22" ht="18.75" customHeight="1" spans="1:4">
      <c r="A22" s="215" t="s">
        <v>26</v>
      </c>
      <c r="B22" s="23"/>
      <c r="C22" s="214" t="s">
        <v>32</v>
      </c>
      <c r="D22" s="23"/>
    </row>
    <row r="23" ht="18.75" customHeight="1" spans="1:4">
      <c r="A23" s="215" t="s">
        <v>26</v>
      </c>
      <c r="B23" s="23"/>
      <c r="C23" s="214" t="s">
        <v>33</v>
      </c>
      <c r="D23" s="23"/>
    </row>
    <row r="24" ht="18.75" customHeight="1" spans="1:4">
      <c r="A24" s="215" t="s">
        <v>26</v>
      </c>
      <c r="B24" s="23"/>
      <c r="C24" s="214" t="s">
        <v>34</v>
      </c>
      <c r="D24" s="23"/>
    </row>
    <row r="25" ht="18.75" customHeight="1" spans="1:4">
      <c r="A25" s="215" t="s">
        <v>26</v>
      </c>
      <c r="B25" s="23"/>
      <c r="C25" s="214" t="s">
        <v>35</v>
      </c>
      <c r="D25" s="23">
        <v>322320.38</v>
      </c>
    </row>
    <row r="26" ht="18.75" customHeight="1" spans="1:4">
      <c r="A26" s="215" t="s">
        <v>26</v>
      </c>
      <c r="B26" s="23"/>
      <c r="C26" s="214" t="s">
        <v>36</v>
      </c>
      <c r="D26" s="23"/>
    </row>
    <row r="27" ht="18.75" customHeight="1" spans="1:4">
      <c r="A27" s="215" t="s">
        <v>26</v>
      </c>
      <c r="B27" s="23"/>
      <c r="C27" s="214" t="s">
        <v>37</v>
      </c>
      <c r="D27" s="23"/>
    </row>
    <row r="28" ht="18.75" customHeight="1" spans="1:4">
      <c r="A28" s="215" t="s">
        <v>26</v>
      </c>
      <c r="B28" s="23"/>
      <c r="C28" s="214" t="s">
        <v>38</v>
      </c>
      <c r="D28" s="23"/>
    </row>
    <row r="29" ht="18.75" customHeight="1" spans="1:4">
      <c r="A29" s="215" t="s">
        <v>26</v>
      </c>
      <c r="B29" s="23"/>
      <c r="C29" s="214" t="s">
        <v>39</v>
      </c>
      <c r="D29" s="23"/>
    </row>
    <row r="30" ht="18.75" customHeight="1" spans="1:4">
      <c r="A30" s="216" t="s">
        <v>26</v>
      </c>
      <c r="B30" s="23"/>
      <c r="C30" s="213" t="s">
        <v>40</v>
      </c>
      <c r="D30" s="23"/>
    </row>
    <row r="31" ht="18.75" customHeight="1" spans="1:4">
      <c r="A31" s="216" t="s">
        <v>26</v>
      </c>
      <c r="B31" s="23"/>
      <c r="C31" s="213" t="s">
        <v>41</v>
      </c>
      <c r="D31" s="23"/>
    </row>
    <row r="32" ht="18.75" customHeight="1" spans="1:4">
      <c r="A32" s="216" t="s">
        <v>26</v>
      </c>
      <c r="B32" s="23"/>
      <c r="C32" s="213" t="s">
        <v>42</v>
      </c>
      <c r="D32" s="23"/>
    </row>
    <row r="33" ht="18.75" customHeight="1" spans="1:4">
      <c r="A33" s="217"/>
      <c r="B33" s="176"/>
      <c r="C33" s="213" t="s">
        <v>43</v>
      </c>
      <c r="D33" s="174"/>
    </row>
    <row r="34" ht="18.75" customHeight="1" spans="1:4">
      <c r="A34" s="217" t="s">
        <v>44</v>
      </c>
      <c r="B34" s="176">
        <f>SUM(B7:B11)</f>
        <v>40970219.84</v>
      </c>
      <c r="C34" s="171" t="s">
        <v>45</v>
      </c>
      <c r="D34" s="176">
        <v>40970219.84</v>
      </c>
    </row>
    <row r="35" ht="18.75" customHeight="1" spans="1:4">
      <c r="A35" s="218" t="s">
        <v>46</v>
      </c>
      <c r="B35" s="23"/>
      <c r="C35" s="175" t="s">
        <v>47</v>
      </c>
      <c r="D35" s="23"/>
    </row>
    <row r="36" ht="18.75" customHeight="1" spans="1:4">
      <c r="A36" s="218" t="s">
        <v>48</v>
      </c>
      <c r="B36" s="23"/>
      <c r="C36" s="175" t="s">
        <v>48</v>
      </c>
      <c r="D36" s="23"/>
    </row>
    <row r="37" ht="18.75" customHeight="1" spans="1:4">
      <c r="A37" s="218" t="s">
        <v>49</v>
      </c>
      <c r="B37" s="23">
        <f>B35-B36</f>
        <v>0</v>
      </c>
      <c r="C37" s="175" t="s">
        <v>50</v>
      </c>
      <c r="D37" s="23"/>
    </row>
    <row r="38" ht="18.75" customHeight="1" spans="1:4">
      <c r="A38" s="219" t="s">
        <v>51</v>
      </c>
      <c r="B38" s="176">
        <f t="shared" ref="B38:D38" si="1">B34+B35</f>
        <v>40970219.84</v>
      </c>
      <c r="C38" s="171" t="s">
        <v>52</v>
      </c>
      <c r="D38" s="176">
        <f t="shared" si="1"/>
        <v>40970219.84</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9"/>
  <sheetViews>
    <sheetView showZeros="0" workbookViewId="0">
      <selection activeCell="C44" sqref="C44"/>
    </sheetView>
  </sheetViews>
  <sheetFormatPr defaultColWidth="9.14285714285714" defaultRowHeight="14.25" customHeight="1" outlineLevelCol="5"/>
  <cols>
    <col min="1" max="1" width="32.1428571428571" customWidth="1"/>
    <col min="2" max="2" width="16.847619047619" customWidth="1"/>
    <col min="3" max="3" width="53.5714285714286" customWidth="1"/>
    <col min="4" max="6" width="28.5714285714286" customWidth="1"/>
  </cols>
  <sheetData>
    <row r="1" ht="15.75" customHeight="1" spans="1:6">
      <c r="A1" s="97">
        <v>1</v>
      </c>
      <c r="B1" s="98">
        <v>0</v>
      </c>
      <c r="C1" s="97">
        <v>1</v>
      </c>
      <c r="D1" s="99"/>
      <c r="E1" s="99"/>
      <c r="F1" s="32" t="s">
        <v>677</v>
      </c>
    </row>
    <row r="2" ht="36.75" customHeight="1" spans="1:6">
      <c r="A2" s="100" t="str">
        <f>"2025"&amp;"年部门政府性基金预算支出预算表"</f>
        <v>2025年部门政府性基金预算支出预算表</v>
      </c>
      <c r="B2" s="101" t="s">
        <v>678</v>
      </c>
      <c r="C2" s="102"/>
      <c r="D2" s="103"/>
      <c r="E2" s="103"/>
      <c r="F2" s="103"/>
    </row>
    <row r="3" ht="18.75" customHeight="1" spans="1:6">
      <c r="A3" s="6" t="str">
        <f>"单位名称："&amp;"永德县民政局"</f>
        <v>单位名称：永德县民政局</v>
      </c>
      <c r="B3" s="6" t="s">
        <v>679</v>
      </c>
      <c r="C3" s="97"/>
      <c r="D3" s="99"/>
      <c r="E3" s="99"/>
      <c r="F3" s="32" t="s">
        <v>1</v>
      </c>
    </row>
    <row r="4" ht="18.75" customHeight="1" spans="1:6">
      <c r="A4" s="104" t="s">
        <v>221</v>
      </c>
      <c r="B4" s="105" t="s">
        <v>73</v>
      </c>
      <c r="C4" s="106" t="s">
        <v>74</v>
      </c>
      <c r="D4" s="12" t="s">
        <v>680</v>
      </c>
      <c r="E4" s="12"/>
      <c r="F4" s="13"/>
    </row>
    <row r="5" ht="18.75" customHeight="1" spans="1:6">
      <c r="A5" s="107"/>
      <c r="B5" s="108"/>
      <c r="C5" s="109"/>
      <c r="D5" s="91" t="s">
        <v>56</v>
      </c>
      <c r="E5" s="91" t="s">
        <v>75</v>
      </c>
      <c r="F5" s="91" t="s">
        <v>76</v>
      </c>
    </row>
    <row r="6" ht="18.75" customHeight="1" spans="1:6">
      <c r="A6" s="110">
        <v>1</v>
      </c>
      <c r="B6" s="111" t="s">
        <v>202</v>
      </c>
      <c r="C6" s="112">
        <v>3</v>
      </c>
      <c r="D6" s="113">
        <v>4</v>
      </c>
      <c r="E6" s="113">
        <v>5</v>
      </c>
      <c r="F6" s="113">
        <v>6</v>
      </c>
    </row>
    <row r="7" ht="18.75" customHeight="1" spans="1:6">
      <c r="A7" s="114"/>
      <c r="B7" s="79"/>
      <c r="C7" s="79"/>
      <c r="D7" s="23"/>
      <c r="E7" s="23"/>
      <c r="F7" s="23"/>
    </row>
    <row r="8" ht="18.75" customHeight="1" spans="1:6">
      <c r="A8" s="114"/>
      <c r="B8" s="79"/>
      <c r="C8" s="79"/>
      <c r="D8" s="23"/>
      <c r="E8" s="23"/>
      <c r="F8" s="23"/>
    </row>
    <row r="9" ht="18.75" customHeight="1" spans="1:6">
      <c r="A9" s="115" t="s">
        <v>56</v>
      </c>
      <c r="B9" s="116"/>
      <c r="C9" s="25"/>
      <c r="D9" s="23"/>
      <c r="E9" s="23"/>
      <c r="F9" s="23"/>
    </row>
  </sheetData>
  <mergeCells count="7">
    <mergeCell ref="A2:F2"/>
    <mergeCell ref="A3:C3"/>
    <mergeCell ref="D4:F4"/>
    <mergeCell ref="A9:C9"/>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0"/>
  <sheetViews>
    <sheetView showZeros="0" workbookViewId="0">
      <selection activeCell="C44" sqref="C44"/>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75" customHeight="1" spans="1:17">
      <c r="A1" s="2"/>
      <c r="B1" s="2"/>
      <c r="C1" s="2"/>
      <c r="D1" s="2"/>
      <c r="E1" s="2"/>
      <c r="F1" s="2"/>
      <c r="G1" s="2"/>
      <c r="H1" s="2"/>
      <c r="I1" s="2"/>
      <c r="J1" s="2"/>
      <c r="O1" s="31"/>
      <c r="P1" s="31"/>
      <c r="Q1" s="32" t="s">
        <v>681</v>
      </c>
    </row>
    <row r="2" ht="35.25" customHeight="1" spans="1:17">
      <c r="A2" s="33" t="str">
        <f>"2025"&amp;"年部门政府采购预算表"</f>
        <v>2025年部门政府采购预算表</v>
      </c>
      <c r="B2" s="5"/>
      <c r="C2" s="5"/>
      <c r="D2" s="5"/>
      <c r="E2" s="5"/>
      <c r="F2" s="5"/>
      <c r="G2" s="5"/>
      <c r="H2" s="5"/>
      <c r="I2" s="5"/>
      <c r="J2" s="5"/>
      <c r="K2" s="66"/>
      <c r="L2" s="5"/>
      <c r="M2" s="5"/>
      <c r="N2" s="5"/>
      <c r="O2" s="66"/>
      <c r="P2" s="66"/>
      <c r="Q2" s="5"/>
    </row>
    <row r="3" ht="18.75" customHeight="1" spans="1:17">
      <c r="A3" s="34" t="str">
        <f>"单位名称："&amp;"永德县民政局"</f>
        <v>单位名称：永德县民政局</v>
      </c>
      <c r="B3" s="8"/>
      <c r="C3" s="8"/>
      <c r="D3" s="8"/>
      <c r="E3" s="8"/>
      <c r="F3" s="8"/>
      <c r="G3" s="8"/>
      <c r="H3" s="8"/>
      <c r="I3" s="8"/>
      <c r="J3" s="8"/>
      <c r="O3" s="84"/>
      <c r="P3" s="84"/>
      <c r="Q3" s="32" t="s">
        <v>208</v>
      </c>
    </row>
    <row r="4" ht="18.75" customHeight="1" spans="1:17">
      <c r="A4" s="10" t="s">
        <v>682</v>
      </c>
      <c r="B4" s="69" t="s">
        <v>683</v>
      </c>
      <c r="C4" s="69" t="s">
        <v>684</v>
      </c>
      <c r="D4" s="69" t="s">
        <v>685</v>
      </c>
      <c r="E4" s="69" t="s">
        <v>686</v>
      </c>
      <c r="F4" s="69" t="s">
        <v>687</v>
      </c>
      <c r="G4" s="38" t="s">
        <v>228</v>
      </c>
      <c r="H4" s="38"/>
      <c r="I4" s="38"/>
      <c r="J4" s="38"/>
      <c r="K4" s="71"/>
      <c r="L4" s="38"/>
      <c r="M4" s="38"/>
      <c r="N4" s="38"/>
      <c r="O4" s="86"/>
      <c r="P4" s="71"/>
      <c r="Q4" s="39"/>
    </row>
    <row r="5" ht="18.75" customHeight="1" spans="1:17">
      <c r="A5" s="15"/>
      <c r="B5" s="72"/>
      <c r="C5" s="72"/>
      <c r="D5" s="72"/>
      <c r="E5" s="72"/>
      <c r="F5" s="72"/>
      <c r="G5" s="72" t="s">
        <v>56</v>
      </c>
      <c r="H5" s="72" t="s">
        <v>59</v>
      </c>
      <c r="I5" s="72" t="s">
        <v>688</v>
      </c>
      <c r="J5" s="72" t="s">
        <v>689</v>
      </c>
      <c r="K5" s="94" t="s">
        <v>690</v>
      </c>
      <c r="L5" s="87" t="s">
        <v>78</v>
      </c>
      <c r="M5" s="87"/>
      <c r="N5" s="87"/>
      <c r="O5" s="95"/>
      <c r="P5" s="96"/>
      <c r="Q5" s="74"/>
    </row>
    <row r="6" ht="27" customHeight="1" spans="1:17">
      <c r="A6" s="17"/>
      <c r="B6" s="74"/>
      <c r="C6" s="74"/>
      <c r="D6" s="74"/>
      <c r="E6" s="74"/>
      <c r="F6" s="74"/>
      <c r="G6" s="74"/>
      <c r="H6" s="74" t="s">
        <v>58</v>
      </c>
      <c r="I6" s="74"/>
      <c r="J6" s="74"/>
      <c r="K6" s="75"/>
      <c r="L6" s="74" t="s">
        <v>58</v>
      </c>
      <c r="M6" s="74" t="s">
        <v>65</v>
      </c>
      <c r="N6" s="74" t="s">
        <v>236</v>
      </c>
      <c r="O6" s="90" t="s">
        <v>67</v>
      </c>
      <c r="P6" s="75" t="s">
        <v>68</v>
      </c>
      <c r="Q6" s="74" t="s">
        <v>69</v>
      </c>
    </row>
    <row r="7" ht="18.75" customHeight="1" spans="1:17">
      <c r="A7" s="28">
        <v>1</v>
      </c>
      <c r="B7" s="91">
        <v>2</v>
      </c>
      <c r="C7" s="91">
        <v>3</v>
      </c>
      <c r="D7" s="28">
        <v>4</v>
      </c>
      <c r="E7" s="91">
        <v>5</v>
      </c>
      <c r="F7" s="91">
        <v>6</v>
      </c>
      <c r="G7" s="28">
        <v>7</v>
      </c>
      <c r="H7" s="91">
        <v>8</v>
      </c>
      <c r="I7" s="91">
        <v>9</v>
      </c>
      <c r="J7" s="28">
        <v>10</v>
      </c>
      <c r="K7" s="91">
        <v>11</v>
      </c>
      <c r="L7" s="91">
        <v>12</v>
      </c>
      <c r="M7" s="28">
        <v>13</v>
      </c>
      <c r="N7" s="91">
        <v>14</v>
      </c>
      <c r="O7" s="91">
        <v>15</v>
      </c>
      <c r="P7" s="28">
        <v>16</v>
      </c>
      <c r="Q7" s="91">
        <v>17</v>
      </c>
    </row>
    <row r="8" ht="18.75" customHeight="1" spans="1:17">
      <c r="A8" s="77" t="s">
        <v>71</v>
      </c>
      <c r="B8" s="78"/>
      <c r="C8" s="78"/>
      <c r="D8" s="78"/>
      <c r="E8" s="92"/>
      <c r="F8" s="23">
        <v>1700</v>
      </c>
      <c r="G8" s="23">
        <v>1700</v>
      </c>
      <c r="H8" s="23">
        <v>1700</v>
      </c>
      <c r="I8" s="23"/>
      <c r="J8" s="23"/>
      <c r="K8" s="23"/>
      <c r="L8" s="23"/>
      <c r="M8" s="23"/>
      <c r="N8" s="23"/>
      <c r="O8" s="23"/>
      <c r="P8" s="23"/>
      <c r="Q8" s="23"/>
    </row>
    <row r="9" ht="18.75" customHeight="1" spans="1:17">
      <c r="A9" s="225" t="s">
        <v>267</v>
      </c>
      <c r="B9" s="78" t="s">
        <v>269</v>
      </c>
      <c r="C9" s="78" t="s">
        <v>691</v>
      </c>
      <c r="D9" s="78" t="s">
        <v>692</v>
      </c>
      <c r="E9" s="92">
        <v>1</v>
      </c>
      <c r="F9" s="23">
        <v>1700</v>
      </c>
      <c r="G9" s="23">
        <v>1700</v>
      </c>
      <c r="H9" s="23">
        <v>1700</v>
      </c>
      <c r="I9" s="23"/>
      <c r="J9" s="23"/>
      <c r="K9" s="23"/>
      <c r="L9" s="23"/>
      <c r="M9" s="23"/>
      <c r="N9" s="23"/>
      <c r="O9" s="23"/>
      <c r="P9" s="23"/>
      <c r="Q9" s="23"/>
    </row>
    <row r="10" ht="18.75" customHeight="1" spans="1:17">
      <c r="A10" s="80" t="s">
        <v>56</v>
      </c>
      <c r="B10" s="25"/>
      <c r="C10" s="25"/>
      <c r="D10" s="25"/>
      <c r="E10" s="25"/>
      <c r="F10" s="23">
        <v>1700</v>
      </c>
      <c r="G10" s="23">
        <v>1700</v>
      </c>
      <c r="H10" s="23">
        <v>1700</v>
      </c>
      <c r="I10" s="23"/>
      <c r="J10" s="23"/>
      <c r="K10" s="23"/>
      <c r="L10" s="23"/>
      <c r="M10" s="23"/>
      <c r="N10" s="23"/>
      <c r="O10" s="23"/>
      <c r="P10" s="23"/>
      <c r="Q10" s="23"/>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10"/>
  <sheetViews>
    <sheetView showZeros="0" workbookViewId="0">
      <selection activeCell="C44" sqref="C44"/>
    </sheetView>
  </sheetViews>
  <sheetFormatPr defaultColWidth="9.14285714285714" defaultRowHeight="14.25" customHeight="1"/>
  <cols>
    <col min="1" max="1" width="31.4190476190476" customWidth="1"/>
    <col min="2" max="3" width="21.847619047619" customWidth="1"/>
    <col min="4" max="14" width="19" customWidth="1"/>
  </cols>
  <sheetData>
    <row r="1" ht="13.5" customHeight="1" spans="1:14">
      <c r="A1" s="62"/>
      <c r="B1" s="62"/>
      <c r="C1" s="63"/>
      <c r="D1" s="62"/>
      <c r="E1" s="62"/>
      <c r="F1" s="62"/>
      <c r="G1" s="62"/>
      <c r="H1" s="64"/>
      <c r="I1" s="57"/>
      <c r="J1" s="57"/>
      <c r="K1" s="57"/>
      <c r="L1" s="31"/>
      <c r="M1" s="82"/>
      <c r="N1" s="83" t="s">
        <v>693</v>
      </c>
    </row>
    <row r="2" ht="34.5" customHeight="1" spans="1:14">
      <c r="A2" s="33" t="str">
        <f>"2025"&amp;"年部门政府购买服务预算表"</f>
        <v>2025年部门政府购买服务预算表</v>
      </c>
      <c r="B2" s="65"/>
      <c r="C2" s="66"/>
      <c r="D2" s="65"/>
      <c r="E2" s="65"/>
      <c r="F2" s="65"/>
      <c r="G2" s="65"/>
      <c r="H2" s="67"/>
      <c r="I2" s="65"/>
      <c r="J2" s="65"/>
      <c r="K2" s="65"/>
      <c r="L2" s="66"/>
      <c r="M2" s="67"/>
      <c r="N2" s="65"/>
    </row>
    <row r="3" ht="18.75" customHeight="1" spans="1:14">
      <c r="A3" s="54" t="str">
        <f>"单位名称："&amp;"永德县民政局"</f>
        <v>单位名称：永德县民政局</v>
      </c>
      <c r="B3" s="55"/>
      <c r="C3" s="68"/>
      <c r="D3" s="55"/>
      <c r="E3" s="55"/>
      <c r="F3" s="55"/>
      <c r="G3" s="55"/>
      <c r="H3" s="64"/>
      <c r="I3" s="57"/>
      <c r="J3" s="57"/>
      <c r="K3" s="57"/>
      <c r="L3" s="84"/>
      <c r="M3" s="85"/>
      <c r="N3" s="83" t="s">
        <v>208</v>
      </c>
    </row>
    <row r="4" ht="18.75" customHeight="1" spans="1:14">
      <c r="A4" s="10" t="s">
        <v>682</v>
      </c>
      <c r="B4" s="69" t="s">
        <v>694</v>
      </c>
      <c r="C4" s="70" t="s">
        <v>695</v>
      </c>
      <c r="D4" s="38" t="s">
        <v>228</v>
      </c>
      <c r="E4" s="38"/>
      <c r="F4" s="38"/>
      <c r="G4" s="38"/>
      <c r="H4" s="71"/>
      <c r="I4" s="38"/>
      <c r="J4" s="38"/>
      <c r="K4" s="38"/>
      <c r="L4" s="86"/>
      <c r="M4" s="71"/>
      <c r="N4" s="39"/>
    </row>
    <row r="5" ht="18.75" customHeight="1" spans="1:14">
      <c r="A5" s="15"/>
      <c r="B5" s="72"/>
      <c r="C5" s="73"/>
      <c r="D5" s="72" t="s">
        <v>56</v>
      </c>
      <c r="E5" s="72" t="s">
        <v>59</v>
      </c>
      <c r="F5" s="72" t="s">
        <v>696</v>
      </c>
      <c r="G5" s="72" t="s">
        <v>689</v>
      </c>
      <c r="H5" s="73" t="s">
        <v>690</v>
      </c>
      <c r="I5" s="87" t="s">
        <v>78</v>
      </c>
      <c r="J5" s="87"/>
      <c r="K5" s="87"/>
      <c r="L5" s="88"/>
      <c r="M5" s="89"/>
      <c r="N5" s="74"/>
    </row>
    <row r="6" ht="27" customHeight="1" spans="1:14">
      <c r="A6" s="17"/>
      <c r="B6" s="74"/>
      <c r="C6" s="75"/>
      <c r="D6" s="74"/>
      <c r="E6" s="74"/>
      <c r="F6" s="74"/>
      <c r="G6" s="74"/>
      <c r="H6" s="75"/>
      <c r="I6" s="74" t="s">
        <v>58</v>
      </c>
      <c r="J6" s="74" t="s">
        <v>65</v>
      </c>
      <c r="K6" s="74" t="s">
        <v>236</v>
      </c>
      <c r="L6" s="90" t="s">
        <v>67</v>
      </c>
      <c r="M6" s="75" t="s">
        <v>68</v>
      </c>
      <c r="N6" s="74" t="s">
        <v>69</v>
      </c>
    </row>
    <row r="7" ht="18.75" customHeight="1" spans="1:14">
      <c r="A7" s="76">
        <v>1</v>
      </c>
      <c r="B7" s="76">
        <v>2</v>
      </c>
      <c r="C7" s="76">
        <v>3</v>
      </c>
      <c r="D7" s="76">
        <v>4</v>
      </c>
      <c r="E7" s="76">
        <v>5</v>
      </c>
      <c r="F7" s="76">
        <v>6</v>
      </c>
      <c r="G7" s="76">
        <v>7</v>
      </c>
      <c r="H7" s="76">
        <v>8</v>
      </c>
      <c r="I7" s="76">
        <v>9</v>
      </c>
      <c r="J7" s="76">
        <v>10</v>
      </c>
      <c r="K7" s="76">
        <v>11</v>
      </c>
      <c r="L7" s="76">
        <v>12</v>
      </c>
      <c r="M7" s="76">
        <v>13</v>
      </c>
      <c r="N7" s="76">
        <v>14</v>
      </c>
    </row>
    <row r="8" ht="18.75" customHeight="1" spans="1:14">
      <c r="A8" s="77"/>
      <c r="B8" s="78"/>
      <c r="C8" s="79"/>
      <c r="D8" s="23"/>
      <c r="E8" s="23"/>
      <c r="F8" s="23"/>
      <c r="G8" s="23"/>
      <c r="H8" s="23"/>
      <c r="I8" s="23"/>
      <c r="J8" s="23"/>
      <c r="K8" s="23"/>
      <c r="L8" s="23"/>
      <c r="M8" s="23"/>
      <c r="N8" s="23"/>
    </row>
    <row r="9" ht="18.75" customHeight="1" spans="1:14">
      <c r="A9" s="77"/>
      <c r="B9" s="78"/>
      <c r="C9" s="79"/>
      <c r="D9" s="23"/>
      <c r="E9" s="23"/>
      <c r="F9" s="23"/>
      <c r="G9" s="23"/>
      <c r="H9" s="23"/>
      <c r="I9" s="23"/>
      <c r="J9" s="23"/>
      <c r="K9" s="23"/>
      <c r="L9" s="23"/>
      <c r="M9" s="23"/>
      <c r="N9" s="23"/>
    </row>
    <row r="10" ht="18.75" customHeight="1" spans="1:14">
      <c r="A10" s="80" t="s">
        <v>56</v>
      </c>
      <c r="B10" s="25"/>
      <c r="C10" s="81"/>
      <c r="D10" s="23"/>
      <c r="E10" s="23"/>
      <c r="F10" s="23"/>
      <c r="G10" s="23"/>
      <c r="H10" s="23"/>
      <c r="I10" s="23"/>
      <c r="J10" s="23"/>
      <c r="K10" s="23"/>
      <c r="L10" s="23"/>
      <c r="M10" s="23"/>
      <c r="N10" s="23"/>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6"/>
  <sheetViews>
    <sheetView showZeros="0" workbookViewId="0">
      <selection activeCell="C44" sqref="C44"/>
    </sheetView>
  </sheetViews>
  <sheetFormatPr defaultColWidth="9.14285714285714" defaultRowHeight="14.25" customHeight="1" outlineLevelRow="5" outlineLevelCol="7"/>
  <cols>
    <col min="1" max="1" width="37.7142857142857" customWidth="1"/>
    <col min="2" max="4" width="22.847619047619" customWidth="1"/>
    <col min="5" max="8" width="20.847619047619" customWidth="1"/>
  </cols>
  <sheetData>
    <row r="1" ht="13.5" customHeight="1" spans="1:8">
      <c r="A1" s="2"/>
      <c r="B1" s="2"/>
      <c r="C1" s="2"/>
      <c r="D1" s="52"/>
      <c r="H1" s="31" t="s">
        <v>697</v>
      </c>
    </row>
    <row r="2" ht="27.75" customHeight="1" spans="1:8">
      <c r="A2" s="53" t="str">
        <f>"2025"&amp;"年县对下转移支付预算表"</f>
        <v>2025年县对下转移支付预算表</v>
      </c>
      <c r="B2" s="5"/>
      <c r="C2" s="5"/>
      <c r="D2" s="5"/>
      <c r="E2" s="5"/>
      <c r="F2" s="5"/>
      <c r="G2" s="5"/>
      <c r="H2" s="5"/>
    </row>
    <row r="3" ht="18.75" customHeight="1" spans="1:8">
      <c r="A3" s="54" t="str">
        <f>"单位名称："&amp;"永德县民政局"</f>
        <v>单位名称：永德县民政局</v>
      </c>
      <c r="B3" s="55"/>
      <c r="C3" s="55"/>
      <c r="D3" s="56"/>
      <c r="E3" s="57"/>
      <c r="F3" s="57"/>
      <c r="G3" s="57"/>
      <c r="H3" s="31" t="s">
        <v>208</v>
      </c>
    </row>
    <row r="4" ht="18.75" customHeight="1" spans="1:8">
      <c r="A4" s="26" t="s">
        <v>698</v>
      </c>
      <c r="B4" s="11" t="s">
        <v>228</v>
      </c>
      <c r="C4" s="12"/>
      <c r="D4" s="12"/>
      <c r="E4" s="11" t="s">
        <v>699</v>
      </c>
      <c r="F4" s="12"/>
      <c r="G4" s="12"/>
      <c r="H4" s="13"/>
    </row>
    <row r="5" ht="18.75" customHeight="1" spans="1:8">
      <c r="A5" s="28"/>
      <c r="B5" s="27" t="s">
        <v>56</v>
      </c>
      <c r="C5" s="10" t="s">
        <v>59</v>
      </c>
      <c r="D5" s="58" t="s">
        <v>696</v>
      </c>
      <c r="E5" s="59" t="s">
        <v>700</v>
      </c>
      <c r="F5" s="59" t="s">
        <v>700</v>
      </c>
      <c r="G5" s="59" t="s">
        <v>700</v>
      </c>
      <c r="H5" s="60" t="s">
        <v>700</v>
      </c>
    </row>
    <row r="6" ht="18.75" customHeight="1" spans="1:8">
      <c r="A6" s="59">
        <v>1</v>
      </c>
      <c r="B6" s="59">
        <v>2</v>
      </c>
      <c r="C6" s="59">
        <v>3</v>
      </c>
      <c r="D6" s="61">
        <v>4</v>
      </c>
      <c r="E6" s="59">
        <v>5</v>
      </c>
      <c r="F6" s="59">
        <v>6</v>
      </c>
      <c r="G6" s="59">
        <v>7</v>
      </c>
      <c r="H6" s="59">
        <v>8</v>
      </c>
    </row>
  </sheetData>
  <mergeCells count="5">
    <mergeCell ref="A2:H2"/>
    <mergeCell ref="A3:G3"/>
    <mergeCell ref="B4:D4"/>
    <mergeCell ref="E4:H4"/>
    <mergeCell ref="A4:A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5"/>
  <sheetViews>
    <sheetView showZeros="0" workbookViewId="0">
      <selection activeCell="C44" sqref="C44"/>
    </sheetView>
  </sheetViews>
  <sheetFormatPr defaultColWidth="9.14285714285714" defaultRowHeight="12" customHeight="1" outlineLevelRow="4"/>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9.5" customHeight="1" spans="10:10">
      <c r="J1" s="31" t="s">
        <v>701</v>
      </c>
    </row>
    <row r="2" ht="36" customHeight="1" spans="1:10">
      <c r="A2" s="4" t="str">
        <f>"2025"&amp;"年县对下转移支付绩效目标表"</f>
        <v>2025年县对下转移支付绩效目标表</v>
      </c>
      <c r="B2" s="5"/>
      <c r="C2" s="5"/>
      <c r="D2" s="5"/>
      <c r="E2" s="5"/>
      <c r="F2" s="47"/>
      <c r="G2" s="5"/>
      <c r="H2" s="47"/>
      <c r="I2" s="47"/>
      <c r="J2" s="5"/>
    </row>
    <row r="3" ht="18.75" customHeight="1" spans="1:8">
      <c r="A3" s="48" t="str">
        <f>"单位名称："&amp;"永德县民政局"</f>
        <v>单位名称：永德县民政局</v>
      </c>
      <c r="B3" s="49"/>
      <c r="C3" s="49"/>
      <c r="D3" s="49"/>
      <c r="E3" s="49"/>
      <c r="F3" s="50"/>
      <c r="G3" s="49"/>
      <c r="H3" s="50"/>
    </row>
    <row r="4" ht="18.75" customHeight="1" spans="1:10">
      <c r="A4" s="40" t="s">
        <v>358</v>
      </c>
      <c r="B4" s="40" t="s">
        <v>359</v>
      </c>
      <c r="C4" s="40" t="s">
        <v>360</v>
      </c>
      <c r="D4" s="40" t="s">
        <v>361</v>
      </c>
      <c r="E4" s="40" t="s">
        <v>362</v>
      </c>
      <c r="F4" s="51" t="s">
        <v>363</v>
      </c>
      <c r="G4" s="40" t="s">
        <v>364</v>
      </c>
      <c r="H4" s="51" t="s">
        <v>365</v>
      </c>
      <c r="I4" s="51" t="s">
        <v>366</v>
      </c>
      <c r="J4" s="40" t="s">
        <v>367</v>
      </c>
    </row>
    <row r="5" ht="18.75" customHeight="1" spans="1:10">
      <c r="A5" s="40">
        <v>1</v>
      </c>
      <c r="B5" s="40">
        <v>2</v>
      </c>
      <c r="C5" s="40">
        <v>3</v>
      </c>
      <c r="D5" s="40">
        <v>4</v>
      </c>
      <c r="E5" s="40">
        <v>5</v>
      </c>
      <c r="F5" s="51">
        <v>6</v>
      </c>
      <c r="G5" s="40">
        <v>7</v>
      </c>
      <c r="H5" s="51">
        <v>8</v>
      </c>
      <c r="I5" s="51">
        <v>9</v>
      </c>
      <c r="J5" s="40">
        <v>10</v>
      </c>
    </row>
  </sheetData>
  <mergeCells count="2">
    <mergeCell ref="A2:J2"/>
    <mergeCell ref="A3:H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8"/>
  <sheetViews>
    <sheetView showZeros="0" workbookViewId="0">
      <selection activeCell="C44" sqref="C44"/>
    </sheetView>
  </sheetViews>
  <sheetFormatPr defaultColWidth="9.14285714285714" defaultRowHeight="12" customHeight="1" outlineLevelRow="7"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4.25" customHeight="1" spans="8:8">
      <c r="H1" s="32" t="s">
        <v>702</v>
      </c>
    </row>
    <row r="2" ht="34.5" customHeight="1" spans="1:8">
      <c r="A2" s="33" t="str">
        <f>"2025"&amp;"年新增资产配置表"</f>
        <v>2025年新增资产配置表</v>
      </c>
      <c r="B2" s="5"/>
      <c r="C2" s="5"/>
      <c r="D2" s="5"/>
      <c r="E2" s="5"/>
      <c r="F2" s="5"/>
      <c r="G2" s="5"/>
      <c r="H2" s="5"/>
    </row>
    <row r="3" ht="18.75" customHeight="1" spans="1:8">
      <c r="A3" s="34" t="str">
        <f>"单位名称："&amp;"永德县民政局"</f>
        <v>单位名称：永德县民政局</v>
      </c>
      <c r="B3" s="7"/>
      <c r="C3" s="35"/>
      <c r="H3" s="36" t="s">
        <v>208</v>
      </c>
    </row>
    <row r="4" ht="18.75" customHeight="1" spans="1:8">
      <c r="A4" s="10" t="s">
        <v>221</v>
      </c>
      <c r="B4" s="10" t="s">
        <v>703</v>
      </c>
      <c r="C4" s="10" t="s">
        <v>704</v>
      </c>
      <c r="D4" s="10" t="s">
        <v>705</v>
      </c>
      <c r="E4" s="10" t="s">
        <v>706</v>
      </c>
      <c r="F4" s="37" t="s">
        <v>707</v>
      </c>
      <c r="G4" s="38"/>
      <c r="H4" s="39"/>
    </row>
    <row r="5" ht="18.75" customHeight="1" spans="1:8">
      <c r="A5" s="17"/>
      <c r="B5" s="17"/>
      <c r="C5" s="17"/>
      <c r="D5" s="17"/>
      <c r="E5" s="17"/>
      <c r="F5" s="40" t="s">
        <v>686</v>
      </c>
      <c r="G5" s="40" t="s">
        <v>708</v>
      </c>
      <c r="H5" s="40" t="s">
        <v>709</v>
      </c>
    </row>
    <row r="6" ht="18.75" customHeight="1" spans="1:8">
      <c r="A6" s="41">
        <v>1</v>
      </c>
      <c r="B6" s="41">
        <v>2</v>
      </c>
      <c r="C6" s="41">
        <v>3</v>
      </c>
      <c r="D6" s="41">
        <v>4</v>
      </c>
      <c r="E6" s="41">
        <v>5</v>
      </c>
      <c r="F6" s="41">
        <v>6</v>
      </c>
      <c r="G6" s="42">
        <v>7</v>
      </c>
      <c r="H6" s="41">
        <v>8</v>
      </c>
    </row>
    <row r="7" ht="18.75" customHeight="1" spans="1:8">
      <c r="A7" s="43"/>
      <c r="B7" s="43"/>
      <c r="C7" s="43"/>
      <c r="D7" s="43"/>
      <c r="E7" s="43"/>
      <c r="F7" s="44"/>
      <c r="G7" s="23"/>
      <c r="H7" s="23"/>
    </row>
    <row r="8" ht="18.75" customHeight="1" spans="1:8">
      <c r="A8" s="45" t="s">
        <v>56</v>
      </c>
      <c r="B8" s="46"/>
      <c r="C8" s="46"/>
      <c r="D8" s="46"/>
      <c r="E8" s="46"/>
      <c r="F8" s="44"/>
      <c r="G8" s="23"/>
      <c r="H8" s="23"/>
    </row>
  </sheetData>
  <mergeCells count="9">
    <mergeCell ref="A2:H2"/>
    <mergeCell ref="A3:C3"/>
    <mergeCell ref="F4:H4"/>
    <mergeCell ref="A8:E8"/>
    <mergeCell ref="A4:A5"/>
    <mergeCell ref="B4:B5"/>
    <mergeCell ref="C4:C5"/>
    <mergeCell ref="D4:D5"/>
    <mergeCell ref="E4:E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0"/>
  <sheetViews>
    <sheetView showZeros="0" workbookViewId="0">
      <selection activeCell="C44" sqref="C44"/>
    </sheetView>
  </sheetViews>
  <sheetFormatPr defaultColWidth="9.14285714285714" defaultRowHeight="14.25" customHeight="1"/>
  <cols>
    <col min="1" max="1" width="13.4190476190476" customWidth="1"/>
    <col min="2" max="2" width="41.0095238095238" customWidth="1"/>
    <col min="3" max="3" width="23.847619047619" customWidth="1"/>
    <col min="4" max="4" width="11.1428571428571" customWidth="1"/>
    <col min="5" max="5" width="33.4380952380952" customWidth="1"/>
    <col min="6" max="6" width="9.84761904761905" customWidth="1"/>
    <col min="7" max="7" width="17.7142857142857" customWidth="1"/>
    <col min="8" max="11" width="23.0095238095238" customWidth="1"/>
  </cols>
  <sheetData>
    <row r="1" ht="19.5" customHeight="1" spans="4:11">
      <c r="D1" s="1"/>
      <c r="E1" s="1"/>
      <c r="F1" s="1"/>
      <c r="G1" s="1"/>
      <c r="H1" s="2"/>
      <c r="I1" s="2"/>
      <c r="J1" s="2"/>
      <c r="K1" s="31" t="s">
        <v>710</v>
      </c>
    </row>
    <row r="2" ht="42.75" customHeight="1" spans="1:11">
      <c r="A2" s="4" t="str">
        <f>"2025"&amp;"年转移支付补助项目支出预算表"</f>
        <v>2025年转移支付补助项目支出预算表</v>
      </c>
      <c r="B2" s="5"/>
      <c r="C2" s="5"/>
      <c r="D2" s="5"/>
      <c r="E2" s="5"/>
      <c r="F2" s="5"/>
      <c r="G2" s="5"/>
      <c r="H2" s="5"/>
      <c r="I2" s="5"/>
      <c r="J2" s="5"/>
      <c r="K2" s="5"/>
    </row>
    <row r="3" ht="18.75" customHeight="1" spans="1:11">
      <c r="A3" s="6" t="str">
        <f>"单位名称："&amp;"永德县民政局"</f>
        <v>单位名称：永德县民政局</v>
      </c>
      <c r="B3" s="7"/>
      <c r="C3" s="7"/>
      <c r="D3" s="7"/>
      <c r="E3" s="7"/>
      <c r="F3" s="7"/>
      <c r="G3" s="7"/>
      <c r="H3" s="8"/>
      <c r="I3" s="8"/>
      <c r="J3" s="8"/>
      <c r="K3" s="3" t="s">
        <v>208</v>
      </c>
    </row>
    <row r="4" ht="18.75" customHeight="1" spans="1:11">
      <c r="A4" s="9" t="s">
        <v>302</v>
      </c>
      <c r="B4" s="9" t="s">
        <v>223</v>
      </c>
      <c r="C4" s="9" t="s">
        <v>303</v>
      </c>
      <c r="D4" s="10" t="s">
        <v>224</v>
      </c>
      <c r="E4" s="10" t="s">
        <v>225</v>
      </c>
      <c r="F4" s="10" t="s">
        <v>304</v>
      </c>
      <c r="G4" s="10" t="s">
        <v>305</v>
      </c>
      <c r="H4" s="26" t="s">
        <v>56</v>
      </c>
      <c r="I4" s="11" t="s">
        <v>711</v>
      </c>
      <c r="J4" s="12"/>
      <c r="K4" s="13"/>
    </row>
    <row r="5" ht="18.75" customHeight="1" spans="1:11">
      <c r="A5" s="14"/>
      <c r="B5" s="14"/>
      <c r="C5" s="14"/>
      <c r="D5" s="15"/>
      <c r="E5" s="15"/>
      <c r="F5" s="15"/>
      <c r="G5" s="15"/>
      <c r="H5" s="27"/>
      <c r="I5" s="10" t="s">
        <v>59</v>
      </c>
      <c r="J5" s="10" t="s">
        <v>60</v>
      </c>
      <c r="K5" s="10" t="s">
        <v>61</v>
      </c>
    </row>
    <row r="6" ht="18.75" customHeight="1" spans="1:11">
      <c r="A6" s="16"/>
      <c r="B6" s="16"/>
      <c r="C6" s="16"/>
      <c r="D6" s="17"/>
      <c r="E6" s="17"/>
      <c r="F6" s="17"/>
      <c r="G6" s="17"/>
      <c r="H6" s="28"/>
      <c r="I6" s="17" t="s">
        <v>58</v>
      </c>
      <c r="J6" s="17"/>
      <c r="K6" s="17"/>
    </row>
    <row r="7" ht="18.75" customHeight="1" spans="1:11">
      <c r="A7" s="18">
        <v>1</v>
      </c>
      <c r="B7" s="18">
        <v>2</v>
      </c>
      <c r="C7" s="18">
        <v>3</v>
      </c>
      <c r="D7" s="18">
        <v>4</v>
      </c>
      <c r="E7" s="18">
        <v>5</v>
      </c>
      <c r="F7" s="18">
        <v>6</v>
      </c>
      <c r="G7" s="18">
        <v>7</v>
      </c>
      <c r="H7" s="18">
        <v>8</v>
      </c>
      <c r="I7" s="18">
        <v>9</v>
      </c>
      <c r="J7" s="19">
        <v>10</v>
      </c>
      <c r="K7" s="19">
        <v>11</v>
      </c>
    </row>
    <row r="8" ht="18.75" customHeight="1" spans="1:11">
      <c r="A8" s="29"/>
      <c r="B8" s="20"/>
      <c r="C8" s="29"/>
      <c r="D8" s="29"/>
      <c r="E8" s="29"/>
      <c r="F8" s="29"/>
      <c r="G8" s="29"/>
      <c r="H8" s="23"/>
      <c r="I8" s="23"/>
      <c r="J8" s="23"/>
      <c r="K8" s="23"/>
    </row>
    <row r="9" ht="18.75" customHeight="1" spans="1:11">
      <c r="A9" s="20"/>
      <c r="B9" s="20"/>
      <c r="C9" s="20"/>
      <c r="D9" s="20"/>
      <c r="E9" s="20"/>
      <c r="F9" s="20"/>
      <c r="G9" s="20"/>
      <c r="H9" s="23"/>
      <c r="I9" s="23"/>
      <c r="J9" s="23"/>
      <c r="K9" s="23"/>
    </row>
    <row r="10" ht="18.75" customHeight="1" spans="1:11">
      <c r="A10" s="30" t="s">
        <v>56</v>
      </c>
      <c r="B10" s="30"/>
      <c r="C10" s="30"/>
      <c r="D10" s="30"/>
      <c r="E10" s="30"/>
      <c r="F10" s="30"/>
      <c r="G10" s="30"/>
      <c r="H10" s="23"/>
      <c r="I10" s="23"/>
      <c r="J10" s="23"/>
      <c r="K10" s="23"/>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29"/>
  <sheetViews>
    <sheetView showZeros="0" workbookViewId="0">
      <selection activeCell="C44" sqref="C44"/>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16.3047619047619" customWidth="1"/>
    <col min="5" max="7" width="23.847619047619" customWidth="1"/>
  </cols>
  <sheetData>
    <row r="1" ht="18.75" customHeight="1" spans="4:7">
      <c r="D1" s="1"/>
      <c r="E1" s="2"/>
      <c r="F1" s="2"/>
      <c r="G1" s="3" t="s">
        <v>712</v>
      </c>
    </row>
    <row r="2" ht="36.75" customHeight="1" spans="1:7">
      <c r="A2" s="4" t="str">
        <f>"2025"&amp;"年部门项目中期规划预算表"</f>
        <v>2025年部门项目中期规划预算表</v>
      </c>
      <c r="B2" s="5"/>
      <c r="C2" s="5"/>
      <c r="D2" s="5"/>
      <c r="E2" s="5"/>
      <c r="F2" s="5"/>
      <c r="G2" s="5"/>
    </row>
    <row r="3" ht="18.75" customHeight="1" spans="1:7">
      <c r="A3" s="6" t="str">
        <f>"单位名称："&amp;"永德县民政局"</f>
        <v>单位名称：永德县民政局</v>
      </c>
      <c r="B3" s="7"/>
      <c r="C3" s="7"/>
      <c r="D3" s="7"/>
      <c r="E3" s="8"/>
      <c r="F3" s="8"/>
      <c r="G3" s="3" t="s">
        <v>208</v>
      </c>
    </row>
    <row r="4" ht="18.75" customHeight="1" spans="1:7">
      <c r="A4" s="9" t="s">
        <v>303</v>
      </c>
      <c r="B4" s="9" t="s">
        <v>302</v>
      </c>
      <c r="C4" s="9" t="s">
        <v>223</v>
      </c>
      <c r="D4" s="10" t="s">
        <v>713</v>
      </c>
      <c r="E4" s="11" t="s">
        <v>59</v>
      </c>
      <c r="F4" s="12"/>
      <c r="G4" s="13"/>
    </row>
    <row r="5" ht="18.75" customHeight="1" spans="1:7">
      <c r="A5" s="14"/>
      <c r="B5" s="14"/>
      <c r="C5" s="14"/>
      <c r="D5" s="15"/>
      <c r="E5" s="9" t="str">
        <f>"2025"&amp;"年"</f>
        <v>2025年</v>
      </c>
      <c r="F5" s="9" t="str">
        <f>"2025"+1&amp;"年"</f>
        <v>2026年</v>
      </c>
      <c r="G5" s="9" t="str">
        <f>"2025"+2&amp;"年"</f>
        <v>2027年</v>
      </c>
    </row>
    <row r="6" ht="18.75" customHeight="1" spans="1:7">
      <c r="A6" s="16"/>
      <c r="B6" s="16"/>
      <c r="C6" s="16"/>
      <c r="D6" s="17"/>
      <c r="E6" s="16" t="s">
        <v>58</v>
      </c>
      <c r="F6" s="16"/>
      <c r="G6" s="16"/>
    </row>
    <row r="7" ht="18.75" customHeight="1" spans="1:7">
      <c r="A7" s="18">
        <v>1</v>
      </c>
      <c r="B7" s="18">
        <v>2</v>
      </c>
      <c r="C7" s="18">
        <v>3</v>
      </c>
      <c r="D7" s="18">
        <v>4</v>
      </c>
      <c r="E7" s="18">
        <v>5</v>
      </c>
      <c r="F7" s="18">
        <v>6</v>
      </c>
      <c r="G7" s="19">
        <v>7</v>
      </c>
    </row>
    <row r="8" ht="18.75" customHeight="1" spans="1:7">
      <c r="A8" s="20" t="s">
        <v>71</v>
      </c>
      <c r="B8" s="21"/>
      <c r="C8" s="21"/>
      <c r="D8" s="22"/>
      <c r="E8" s="23">
        <v>36306162.9</v>
      </c>
      <c r="F8" s="23">
        <v>25464334</v>
      </c>
      <c r="G8" s="23">
        <v>16840000</v>
      </c>
    </row>
    <row r="9" ht="18.75" customHeight="1" spans="1:7">
      <c r="A9" s="20"/>
      <c r="B9" s="20" t="s">
        <v>714</v>
      </c>
      <c r="C9" s="20" t="s">
        <v>327</v>
      </c>
      <c r="D9" s="22" t="s">
        <v>715</v>
      </c>
      <c r="E9" s="23">
        <v>30000</v>
      </c>
      <c r="F9" s="23"/>
      <c r="G9" s="23"/>
    </row>
    <row r="10" ht="18.75" customHeight="1" spans="1:7">
      <c r="A10" s="24"/>
      <c r="B10" s="20" t="s">
        <v>714</v>
      </c>
      <c r="C10" s="20" t="s">
        <v>347</v>
      </c>
      <c r="D10" s="22" t="s">
        <v>715</v>
      </c>
      <c r="E10" s="23">
        <v>40000</v>
      </c>
      <c r="F10" s="23"/>
      <c r="G10" s="23"/>
    </row>
    <row r="11" ht="18.75" customHeight="1" spans="1:7">
      <c r="A11" s="24"/>
      <c r="B11" s="20" t="s">
        <v>714</v>
      </c>
      <c r="C11" s="20" t="s">
        <v>355</v>
      </c>
      <c r="D11" s="22" t="s">
        <v>715</v>
      </c>
      <c r="E11" s="23">
        <v>400000</v>
      </c>
      <c r="F11" s="23"/>
      <c r="G11" s="23"/>
    </row>
    <row r="12" ht="18.75" customHeight="1" spans="1:7">
      <c r="A12" s="24"/>
      <c r="B12" s="20" t="s">
        <v>714</v>
      </c>
      <c r="C12" s="20" t="s">
        <v>313</v>
      </c>
      <c r="D12" s="22" t="s">
        <v>715</v>
      </c>
      <c r="E12" s="23">
        <v>50000</v>
      </c>
      <c r="F12" s="23"/>
      <c r="G12" s="23"/>
    </row>
    <row r="13" ht="18.75" customHeight="1" spans="1:7">
      <c r="A13" s="24"/>
      <c r="B13" s="20" t="s">
        <v>714</v>
      </c>
      <c r="C13" s="20" t="s">
        <v>353</v>
      </c>
      <c r="D13" s="22" t="s">
        <v>715</v>
      </c>
      <c r="E13" s="23">
        <v>732021.5</v>
      </c>
      <c r="F13" s="23"/>
      <c r="G13" s="23"/>
    </row>
    <row r="14" ht="18.75" customHeight="1" spans="1:7">
      <c r="A14" s="24"/>
      <c r="B14" s="20" t="s">
        <v>714</v>
      </c>
      <c r="C14" s="20" t="s">
        <v>351</v>
      </c>
      <c r="D14" s="22" t="s">
        <v>715</v>
      </c>
      <c r="E14" s="23">
        <v>30000</v>
      </c>
      <c r="F14" s="23"/>
      <c r="G14" s="23"/>
    </row>
    <row r="15" ht="18.75" customHeight="1" spans="1:7">
      <c r="A15" s="24"/>
      <c r="B15" s="20" t="s">
        <v>714</v>
      </c>
      <c r="C15" s="20" t="s">
        <v>341</v>
      </c>
      <c r="D15" s="22" t="s">
        <v>715</v>
      </c>
      <c r="E15" s="23">
        <v>95200</v>
      </c>
      <c r="F15" s="23"/>
      <c r="G15" s="23"/>
    </row>
    <row r="16" ht="18.75" customHeight="1" spans="1:7">
      <c r="A16" s="24"/>
      <c r="B16" s="20" t="s">
        <v>716</v>
      </c>
      <c r="C16" s="20" t="s">
        <v>331</v>
      </c>
      <c r="D16" s="22" t="s">
        <v>715</v>
      </c>
      <c r="E16" s="23">
        <v>3185374</v>
      </c>
      <c r="F16" s="23">
        <v>2844240</v>
      </c>
      <c r="G16" s="23">
        <v>850000</v>
      </c>
    </row>
    <row r="17" ht="18.75" customHeight="1" spans="1:7">
      <c r="A17" s="24"/>
      <c r="B17" s="20" t="s">
        <v>716</v>
      </c>
      <c r="C17" s="20" t="s">
        <v>335</v>
      </c>
      <c r="D17" s="22" t="s">
        <v>715</v>
      </c>
      <c r="E17" s="23">
        <v>24000</v>
      </c>
      <c r="F17" s="23"/>
      <c r="G17" s="23"/>
    </row>
    <row r="18" ht="18.75" customHeight="1" spans="1:7">
      <c r="A18" s="24"/>
      <c r="B18" s="20" t="s">
        <v>716</v>
      </c>
      <c r="C18" s="20" t="s">
        <v>345</v>
      </c>
      <c r="D18" s="22" t="s">
        <v>715</v>
      </c>
      <c r="E18" s="23">
        <v>14244</v>
      </c>
      <c r="F18" s="23"/>
      <c r="G18" s="23"/>
    </row>
    <row r="19" ht="18.75" customHeight="1" spans="1:7">
      <c r="A19" s="24"/>
      <c r="B19" s="20" t="s">
        <v>716</v>
      </c>
      <c r="C19" s="20" t="s">
        <v>323</v>
      </c>
      <c r="D19" s="22" t="s">
        <v>715</v>
      </c>
      <c r="E19" s="23">
        <v>3796700</v>
      </c>
      <c r="F19" s="23"/>
      <c r="G19" s="23"/>
    </row>
    <row r="20" ht="18.75" customHeight="1" spans="1:7">
      <c r="A20" s="24"/>
      <c r="B20" s="20" t="s">
        <v>716</v>
      </c>
      <c r="C20" s="20" t="s">
        <v>316</v>
      </c>
      <c r="D20" s="22" t="s">
        <v>715</v>
      </c>
      <c r="E20" s="23">
        <v>8815620</v>
      </c>
      <c r="F20" s="23">
        <v>8056494</v>
      </c>
      <c r="G20" s="23"/>
    </row>
    <row r="21" ht="18.75" customHeight="1" spans="1:7">
      <c r="A21" s="24"/>
      <c r="B21" s="20" t="s">
        <v>716</v>
      </c>
      <c r="C21" s="20" t="s">
        <v>319</v>
      </c>
      <c r="D21" s="22" t="s">
        <v>715</v>
      </c>
      <c r="E21" s="23">
        <v>669267.36</v>
      </c>
      <c r="F21" s="23">
        <v>1050000</v>
      </c>
      <c r="G21" s="23">
        <v>700000</v>
      </c>
    </row>
    <row r="22" ht="18.75" customHeight="1" spans="1:7">
      <c r="A22" s="24"/>
      <c r="B22" s="20" t="s">
        <v>716</v>
      </c>
      <c r="C22" s="20" t="s">
        <v>333</v>
      </c>
      <c r="D22" s="22" t="s">
        <v>715</v>
      </c>
      <c r="E22" s="23">
        <v>130649.76</v>
      </c>
      <c r="F22" s="23">
        <v>153600</v>
      </c>
      <c r="G22" s="23"/>
    </row>
    <row r="23" ht="18.75" customHeight="1" spans="1:7">
      <c r="A23" s="24"/>
      <c r="B23" s="20" t="s">
        <v>716</v>
      </c>
      <c r="C23" s="20" t="s">
        <v>343</v>
      </c>
      <c r="D23" s="22" t="s">
        <v>715</v>
      </c>
      <c r="E23" s="23">
        <v>14394497.04</v>
      </c>
      <c r="F23" s="23">
        <v>9590000</v>
      </c>
      <c r="G23" s="23">
        <v>15290000</v>
      </c>
    </row>
    <row r="24" ht="18.75" customHeight="1" spans="1:7">
      <c r="A24" s="24"/>
      <c r="B24" s="20" t="s">
        <v>716</v>
      </c>
      <c r="C24" s="20" t="s">
        <v>337</v>
      </c>
      <c r="D24" s="22" t="s">
        <v>715</v>
      </c>
      <c r="E24" s="23">
        <v>490000</v>
      </c>
      <c r="F24" s="23">
        <v>490000</v>
      </c>
      <c r="G24" s="23"/>
    </row>
    <row r="25" ht="18.75" customHeight="1" spans="1:7">
      <c r="A25" s="24"/>
      <c r="B25" s="20" t="s">
        <v>716</v>
      </c>
      <c r="C25" s="20" t="s">
        <v>349</v>
      </c>
      <c r="D25" s="22" t="s">
        <v>715</v>
      </c>
      <c r="E25" s="23">
        <v>3248589.24</v>
      </c>
      <c r="F25" s="23">
        <v>3280000</v>
      </c>
      <c r="G25" s="23"/>
    </row>
    <row r="26" ht="18.75" customHeight="1" spans="1:7">
      <c r="A26" s="24"/>
      <c r="B26" s="20" t="s">
        <v>716</v>
      </c>
      <c r="C26" s="20" t="s">
        <v>339</v>
      </c>
      <c r="D26" s="22" t="s">
        <v>715</v>
      </c>
      <c r="E26" s="23">
        <v>100000</v>
      </c>
      <c r="F26" s="23"/>
      <c r="G26" s="23"/>
    </row>
    <row r="27" ht="18.75" customHeight="1" spans="1:7">
      <c r="A27" s="24"/>
      <c r="B27" s="20" t="s">
        <v>716</v>
      </c>
      <c r="C27" s="20" t="s">
        <v>329</v>
      </c>
      <c r="D27" s="22" t="s">
        <v>715</v>
      </c>
      <c r="E27" s="23">
        <v>10000</v>
      </c>
      <c r="F27" s="23"/>
      <c r="G27" s="23"/>
    </row>
    <row r="28" ht="18.75" customHeight="1" spans="1:7">
      <c r="A28" s="24"/>
      <c r="B28" s="20" t="s">
        <v>717</v>
      </c>
      <c r="C28" s="20" t="s">
        <v>308</v>
      </c>
      <c r="D28" s="22" t="s">
        <v>715</v>
      </c>
      <c r="E28" s="23">
        <v>50000</v>
      </c>
      <c r="F28" s="23"/>
      <c r="G28" s="23"/>
    </row>
    <row r="29" ht="18.75" customHeight="1" spans="1:7">
      <c r="A29" s="22" t="s">
        <v>56</v>
      </c>
      <c r="B29" s="25"/>
      <c r="C29" s="25"/>
      <c r="D29" s="25"/>
      <c r="E29" s="23">
        <v>36306162.9</v>
      </c>
      <c r="F29" s="23">
        <v>25464334</v>
      </c>
      <c r="G29" s="23">
        <v>16840000</v>
      </c>
    </row>
  </sheetData>
  <mergeCells count="11">
    <mergeCell ref="A2:G2"/>
    <mergeCell ref="A3:D3"/>
    <mergeCell ref="E4:G4"/>
    <mergeCell ref="A29:D29"/>
    <mergeCell ref="A4:A6"/>
    <mergeCell ref="B4:B6"/>
    <mergeCell ref="C4:C6"/>
    <mergeCell ref="D4:D6"/>
    <mergeCell ref="E5:E6"/>
    <mergeCell ref="F5:F6"/>
    <mergeCell ref="G5:G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S9"/>
  <sheetViews>
    <sheetView showZeros="0" topLeftCell="N1" workbookViewId="0">
      <selection activeCell="C44" sqref="C44"/>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9.5" customHeight="1" spans="10:19">
      <c r="J1" s="177"/>
      <c r="O1" s="63"/>
      <c r="P1" s="63"/>
      <c r="Q1" s="63"/>
      <c r="R1" s="63"/>
      <c r="S1" s="31" t="s">
        <v>53</v>
      </c>
    </row>
    <row r="2" ht="57.75" customHeight="1" spans="1:19">
      <c r="A2" s="137" t="str">
        <f>"2025"&amp;"年部门收入预算表"</f>
        <v>2025年部门收入预算表</v>
      </c>
      <c r="B2" s="187"/>
      <c r="C2" s="187"/>
      <c r="D2" s="187"/>
      <c r="E2" s="187"/>
      <c r="F2" s="187"/>
      <c r="G2" s="187"/>
      <c r="H2" s="187"/>
      <c r="I2" s="187"/>
      <c r="J2" s="187"/>
      <c r="K2" s="187"/>
      <c r="L2" s="187"/>
      <c r="M2" s="187"/>
      <c r="N2" s="187"/>
      <c r="O2" s="203"/>
      <c r="P2" s="203"/>
      <c r="Q2" s="203"/>
      <c r="R2" s="203"/>
      <c r="S2" s="203"/>
    </row>
    <row r="3" ht="18.75" customHeight="1" spans="1:19">
      <c r="A3" s="34" t="str">
        <f>"单位名称："&amp;"永德县民政局"</f>
        <v>单位名称：永德县民政局</v>
      </c>
      <c r="B3" s="188"/>
      <c r="C3" s="188"/>
      <c r="D3" s="188"/>
      <c r="E3" s="188"/>
      <c r="F3" s="188"/>
      <c r="G3" s="188"/>
      <c r="H3" s="188"/>
      <c r="I3" s="188"/>
      <c r="J3" s="204"/>
      <c r="K3" s="188"/>
      <c r="L3" s="188"/>
      <c r="M3" s="188"/>
      <c r="N3" s="188"/>
      <c r="O3" s="204"/>
      <c r="P3" s="204"/>
      <c r="Q3" s="204"/>
      <c r="R3" s="204"/>
      <c r="S3" s="31" t="s">
        <v>1</v>
      </c>
    </row>
    <row r="4" ht="18.75" customHeight="1" spans="1:19">
      <c r="A4" s="189" t="s">
        <v>54</v>
      </c>
      <c r="B4" s="190" t="s">
        <v>55</v>
      </c>
      <c r="C4" s="190" t="s">
        <v>56</v>
      </c>
      <c r="D4" s="191" t="s">
        <v>57</v>
      </c>
      <c r="E4" s="192"/>
      <c r="F4" s="192"/>
      <c r="G4" s="192"/>
      <c r="H4" s="192"/>
      <c r="I4" s="192"/>
      <c r="J4" s="205"/>
      <c r="K4" s="192"/>
      <c r="L4" s="192"/>
      <c r="M4" s="192"/>
      <c r="N4" s="206"/>
      <c r="O4" s="191" t="s">
        <v>46</v>
      </c>
      <c r="P4" s="191"/>
      <c r="Q4" s="191"/>
      <c r="R4" s="191"/>
      <c r="S4" s="209"/>
    </row>
    <row r="5" ht="18.75" customHeight="1" spans="1:19">
      <c r="A5" s="193"/>
      <c r="B5" s="194"/>
      <c r="C5" s="194"/>
      <c r="D5" s="195" t="s">
        <v>58</v>
      </c>
      <c r="E5" s="195" t="s">
        <v>59</v>
      </c>
      <c r="F5" s="195" t="s">
        <v>60</v>
      </c>
      <c r="G5" s="195" t="s">
        <v>61</v>
      </c>
      <c r="H5" s="195" t="s">
        <v>62</v>
      </c>
      <c r="I5" s="207" t="s">
        <v>63</v>
      </c>
      <c r="J5" s="207"/>
      <c r="K5" s="207"/>
      <c r="L5" s="207"/>
      <c r="M5" s="207"/>
      <c r="N5" s="198"/>
      <c r="O5" s="195" t="s">
        <v>58</v>
      </c>
      <c r="P5" s="195" t="s">
        <v>59</v>
      </c>
      <c r="Q5" s="195" t="s">
        <v>60</v>
      </c>
      <c r="R5" s="195" t="s">
        <v>61</v>
      </c>
      <c r="S5" s="195" t="s">
        <v>64</v>
      </c>
    </row>
    <row r="6" ht="18.75" customHeight="1" spans="1:19">
      <c r="A6" s="196"/>
      <c r="B6" s="197"/>
      <c r="C6" s="197"/>
      <c r="D6" s="198"/>
      <c r="E6" s="198"/>
      <c r="F6" s="198"/>
      <c r="G6" s="198"/>
      <c r="H6" s="198"/>
      <c r="I6" s="197" t="s">
        <v>58</v>
      </c>
      <c r="J6" s="197" t="s">
        <v>65</v>
      </c>
      <c r="K6" s="197" t="s">
        <v>66</v>
      </c>
      <c r="L6" s="197" t="s">
        <v>67</v>
      </c>
      <c r="M6" s="197" t="s">
        <v>68</v>
      </c>
      <c r="N6" s="197" t="s">
        <v>69</v>
      </c>
      <c r="O6" s="208"/>
      <c r="P6" s="208"/>
      <c r="Q6" s="208"/>
      <c r="R6" s="208"/>
      <c r="S6" s="198"/>
    </row>
    <row r="7" ht="18.75" customHeight="1" spans="1:19">
      <c r="A7" s="163">
        <v>1</v>
      </c>
      <c r="B7" s="163">
        <v>2</v>
      </c>
      <c r="C7" s="163">
        <v>3</v>
      </c>
      <c r="D7" s="163">
        <v>4</v>
      </c>
      <c r="E7" s="163">
        <v>5</v>
      </c>
      <c r="F7" s="163">
        <v>6</v>
      </c>
      <c r="G7" s="163">
        <v>7</v>
      </c>
      <c r="H7" s="163">
        <v>8</v>
      </c>
      <c r="I7" s="163">
        <v>9</v>
      </c>
      <c r="J7" s="163">
        <v>10</v>
      </c>
      <c r="K7" s="163">
        <v>11</v>
      </c>
      <c r="L7" s="163">
        <v>12</v>
      </c>
      <c r="M7" s="163">
        <v>13</v>
      </c>
      <c r="N7" s="163">
        <v>14</v>
      </c>
      <c r="O7" s="163">
        <v>15</v>
      </c>
      <c r="P7" s="163">
        <v>16</v>
      </c>
      <c r="Q7" s="163">
        <v>17</v>
      </c>
      <c r="R7" s="163">
        <v>18</v>
      </c>
      <c r="S7" s="163">
        <v>19</v>
      </c>
    </row>
    <row r="8" ht="18.75" customHeight="1" spans="1:19">
      <c r="A8" s="199" t="s">
        <v>70</v>
      </c>
      <c r="B8" s="200" t="s">
        <v>71</v>
      </c>
      <c r="C8" s="23">
        <v>40970219.84</v>
      </c>
      <c r="D8" s="23">
        <v>40970219.84</v>
      </c>
      <c r="E8" s="23">
        <v>40970219.84</v>
      </c>
      <c r="F8" s="23"/>
      <c r="G8" s="23"/>
      <c r="H8" s="23"/>
      <c r="I8" s="23"/>
      <c r="J8" s="23"/>
      <c r="K8" s="23"/>
      <c r="L8" s="23"/>
      <c r="M8" s="23"/>
      <c r="N8" s="23"/>
      <c r="O8" s="23"/>
      <c r="P8" s="23"/>
      <c r="Q8" s="23"/>
      <c r="R8" s="23"/>
      <c r="S8" s="23"/>
    </row>
    <row r="9" ht="18.75" customHeight="1" spans="1:19">
      <c r="A9" s="201" t="s">
        <v>56</v>
      </c>
      <c r="B9" s="202"/>
      <c r="C9" s="23">
        <v>40970219.84</v>
      </c>
      <c r="D9" s="23">
        <v>40970219.84</v>
      </c>
      <c r="E9" s="23">
        <v>40970219.84</v>
      </c>
      <c r="F9" s="23"/>
      <c r="G9" s="23"/>
      <c r="H9" s="23"/>
      <c r="I9" s="23"/>
      <c r="J9" s="23"/>
      <c r="K9" s="23"/>
      <c r="L9" s="23"/>
      <c r="M9" s="23"/>
      <c r="N9" s="23"/>
      <c r="O9" s="23"/>
      <c r="P9" s="23"/>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O45"/>
  <sheetViews>
    <sheetView showZeros="0" workbookViewId="0">
      <selection activeCell="C44" sqref="C44"/>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9.5" customHeight="1" spans="4:15">
      <c r="D1" s="177"/>
      <c r="H1" s="177"/>
      <c r="J1" s="177"/>
      <c r="O1" s="32" t="s">
        <v>72</v>
      </c>
    </row>
    <row r="2" ht="42" customHeight="1" spans="1:15">
      <c r="A2" s="4" t="str">
        <f>"2025"&amp;"年部门支出预算表"</f>
        <v>2025年部门支出预算表</v>
      </c>
      <c r="B2" s="178"/>
      <c r="C2" s="178"/>
      <c r="D2" s="178"/>
      <c r="E2" s="178"/>
      <c r="F2" s="178"/>
      <c r="G2" s="178"/>
      <c r="H2" s="178"/>
      <c r="I2" s="178"/>
      <c r="J2" s="178"/>
      <c r="K2" s="178"/>
      <c r="L2" s="178"/>
      <c r="M2" s="178"/>
      <c r="N2" s="178"/>
      <c r="O2" s="178"/>
    </row>
    <row r="3" ht="18.75" customHeight="1" spans="1:15">
      <c r="A3" s="179" t="str">
        <f>"单位名称："&amp;"永德县民政局"</f>
        <v>单位名称：永德县民政局</v>
      </c>
      <c r="B3" s="180"/>
      <c r="C3" s="62"/>
      <c r="D3" s="2"/>
      <c r="E3" s="62"/>
      <c r="F3" s="62"/>
      <c r="G3" s="62"/>
      <c r="H3" s="2"/>
      <c r="I3" s="62"/>
      <c r="J3" s="2"/>
      <c r="K3" s="62"/>
      <c r="L3" s="62"/>
      <c r="M3" s="186"/>
      <c r="N3" s="186"/>
      <c r="O3" s="32" t="s">
        <v>1</v>
      </c>
    </row>
    <row r="4" ht="18.75" customHeight="1" spans="1:15">
      <c r="A4" s="9" t="s">
        <v>73</v>
      </c>
      <c r="B4" s="9" t="s">
        <v>74</v>
      </c>
      <c r="C4" s="9" t="s">
        <v>56</v>
      </c>
      <c r="D4" s="11" t="s">
        <v>59</v>
      </c>
      <c r="E4" s="71" t="s">
        <v>75</v>
      </c>
      <c r="F4" s="144" t="s">
        <v>76</v>
      </c>
      <c r="G4" s="9" t="s">
        <v>60</v>
      </c>
      <c r="H4" s="9" t="s">
        <v>61</v>
      </c>
      <c r="I4" s="9" t="s">
        <v>77</v>
      </c>
      <c r="J4" s="11" t="s">
        <v>78</v>
      </c>
      <c r="K4" s="12"/>
      <c r="L4" s="12"/>
      <c r="M4" s="12"/>
      <c r="N4" s="12"/>
      <c r="O4" s="13"/>
    </row>
    <row r="5" ht="29.25" customHeight="1" spans="1:15">
      <c r="A5" s="17"/>
      <c r="B5" s="17"/>
      <c r="C5" s="17"/>
      <c r="D5" s="150" t="s">
        <v>58</v>
      </c>
      <c r="E5" s="90" t="s">
        <v>75</v>
      </c>
      <c r="F5" s="90" t="s">
        <v>76</v>
      </c>
      <c r="G5" s="17"/>
      <c r="H5" s="17"/>
      <c r="I5" s="17"/>
      <c r="J5" s="150" t="s">
        <v>58</v>
      </c>
      <c r="K5" s="40" t="s">
        <v>79</v>
      </c>
      <c r="L5" s="40" t="s">
        <v>80</v>
      </c>
      <c r="M5" s="40" t="s">
        <v>81</v>
      </c>
      <c r="N5" s="40" t="s">
        <v>82</v>
      </c>
      <c r="O5" s="40" t="s">
        <v>83</v>
      </c>
    </row>
    <row r="6" ht="18.75" customHeight="1" spans="1:15">
      <c r="A6" s="117">
        <v>1</v>
      </c>
      <c r="B6" s="117">
        <v>2</v>
      </c>
      <c r="C6" s="163">
        <v>3</v>
      </c>
      <c r="D6" s="163">
        <v>4</v>
      </c>
      <c r="E6" s="163">
        <v>5</v>
      </c>
      <c r="F6" s="163">
        <v>6</v>
      </c>
      <c r="G6" s="163">
        <v>7</v>
      </c>
      <c r="H6" s="163">
        <v>8</v>
      </c>
      <c r="I6" s="163">
        <v>9</v>
      </c>
      <c r="J6" s="163">
        <v>10</v>
      </c>
      <c r="K6" s="163">
        <v>11</v>
      </c>
      <c r="L6" s="163">
        <v>12</v>
      </c>
      <c r="M6" s="163">
        <v>13</v>
      </c>
      <c r="N6" s="163">
        <v>14</v>
      </c>
      <c r="O6" s="163">
        <v>15</v>
      </c>
    </row>
    <row r="7" ht="18.75" customHeight="1" spans="1:15">
      <c r="A7" s="175" t="s">
        <v>84</v>
      </c>
      <c r="B7" s="175" t="s">
        <v>85</v>
      </c>
      <c r="C7" s="23"/>
      <c r="D7" s="23"/>
      <c r="E7" s="23"/>
      <c r="F7" s="23"/>
      <c r="G7" s="23"/>
      <c r="H7" s="23"/>
      <c r="I7" s="23"/>
      <c r="J7" s="23"/>
      <c r="K7" s="23"/>
      <c r="L7" s="23"/>
      <c r="M7" s="23"/>
      <c r="N7" s="23"/>
      <c r="O7" s="23"/>
    </row>
    <row r="8" ht="18.75" customHeight="1" spans="1:15">
      <c r="A8" s="220" t="s">
        <v>86</v>
      </c>
      <c r="B8" s="220" t="s">
        <v>87</v>
      </c>
      <c r="C8" s="23"/>
      <c r="D8" s="23"/>
      <c r="E8" s="23"/>
      <c r="F8" s="23"/>
      <c r="G8" s="23"/>
      <c r="H8" s="23"/>
      <c r="I8" s="23"/>
      <c r="J8" s="23"/>
      <c r="K8" s="23"/>
      <c r="L8" s="23"/>
      <c r="M8" s="23"/>
      <c r="N8" s="23"/>
      <c r="O8" s="23"/>
    </row>
    <row r="9" ht="18.75" customHeight="1" spans="1:15">
      <c r="A9" s="221" t="s">
        <v>88</v>
      </c>
      <c r="B9" s="222" t="s">
        <v>89</v>
      </c>
      <c r="C9" s="23"/>
      <c r="D9" s="23"/>
      <c r="E9" s="23"/>
      <c r="F9" s="23"/>
      <c r="G9" s="23"/>
      <c r="H9" s="23"/>
      <c r="I9" s="23"/>
      <c r="J9" s="23"/>
      <c r="K9" s="23"/>
      <c r="L9" s="23"/>
      <c r="M9" s="23"/>
      <c r="N9" s="23"/>
      <c r="O9" s="23"/>
    </row>
    <row r="10" ht="18.75" customHeight="1" spans="1:15">
      <c r="A10" s="175" t="s">
        <v>90</v>
      </c>
      <c r="B10" s="175" t="s">
        <v>91</v>
      </c>
      <c r="C10" s="23">
        <v>40438491.22</v>
      </c>
      <c r="D10" s="23">
        <v>40438491.22</v>
      </c>
      <c r="E10" s="23">
        <v>4132328.32</v>
      </c>
      <c r="F10" s="23">
        <v>36306162.9</v>
      </c>
      <c r="G10" s="23"/>
      <c r="H10" s="23"/>
      <c r="I10" s="23"/>
      <c r="J10" s="23"/>
      <c r="K10" s="23"/>
      <c r="L10" s="23"/>
      <c r="M10" s="23"/>
      <c r="N10" s="23"/>
      <c r="O10" s="23"/>
    </row>
    <row r="11" ht="18.75" customHeight="1" spans="1:15">
      <c r="A11" s="220" t="s">
        <v>92</v>
      </c>
      <c r="B11" s="220" t="s">
        <v>93</v>
      </c>
      <c r="C11" s="23">
        <v>8574161.51</v>
      </c>
      <c r="D11" s="23">
        <v>8574161.51</v>
      </c>
      <c r="E11" s="23">
        <v>3316240.01</v>
      </c>
      <c r="F11" s="23">
        <v>5257921.5</v>
      </c>
      <c r="G11" s="23"/>
      <c r="H11" s="23"/>
      <c r="I11" s="23"/>
      <c r="J11" s="23"/>
      <c r="K11" s="23"/>
      <c r="L11" s="23"/>
      <c r="M11" s="23"/>
      <c r="N11" s="23"/>
      <c r="O11" s="23"/>
    </row>
    <row r="12" ht="18.75" customHeight="1" spans="1:15">
      <c r="A12" s="221" t="s">
        <v>94</v>
      </c>
      <c r="B12" s="222" t="s">
        <v>89</v>
      </c>
      <c r="C12" s="23">
        <v>3289276.01</v>
      </c>
      <c r="D12" s="23">
        <v>3289276.01</v>
      </c>
      <c r="E12" s="23">
        <v>3289276.01</v>
      </c>
      <c r="F12" s="23"/>
      <c r="G12" s="23"/>
      <c r="H12" s="23"/>
      <c r="I12" s="23"/>
      <c r="J12" s="23"/>
      <c r="K12" s="23"/>
      <c r="L12" s="23"/>
      <c r="M12" s="23"/>
      <c r="N12" s="23"/>
      <c r="O12" s="23"/>
    </row>
    <row r="13" ht="18.75" customHeight="1" spans="1:15">
      <c r="A13" s="221" t="s">
        <v>95</v>
      </c>
      <c r="B13" s="222" t="s">
        <v>96</v>
      </c>
      <c r="C13" s="23">
        <v>130000</v>
      </c>
      <c r="D13" s="23">
        <v>130000</v>
      </c>
      <c r="E13" s="23"/>
      <c r="F13" s="23">
        <v>130000</v>
      </c>
      <c r="G13" s="23"/>
      <c r="H13" s="23"/>
      <c r="I13" s="23"/>
      <c r="J13" s="23"/>
      <c r="K13" s="23"/>
      <c r="L13" s="23"/>
      <c r="M13" s="23"/>
      <c r="N13" s="23"/>
      <c r="O13" s="23"/>
    </row>
    <row r="14" ht="18.75" customHeight="1" spans="1:15">
      <c r="A14" s="221" t="s">
        <v>97</v>
      </c>
      <c r="B14" s="222" t="s">
        <v>98</v>
      </c>
      <c r="C14" s="23">
        <v>95200</v>
      </c>
      <c r="D14" s="23">
        <v>95200</v>
      </c>
      <c r="E14" s="23"/>
      <c r="F14" s="23">
        <v>95200</v>
      </c>
      <c r="G14" s="23"/>
      <c r="H14" s="23"/>
      <c r="I14" s="23"/>
      <c r="J14" s="23"/>
      <c r="K14" s="23"/>
      <c r="L14" s="23"/>
      <c r="M14" s="23"/>
      <c r="N14" s="23"/>
      <c r="O14" s="23"/>
    </row>
    <row r="15" ht="18.75" customHeight="1" spans="1:15">
      <c r="A15" s="221" t="s">
        <v>99</v>
      </c>
      <c r="B15" s="222" t="s">
        <v>100</v>
      </c>
      <c r="C15" s="23">
        <v>5059685.5</v>
      </c>
      <c r="D15" s="23">
        <v>5059685.5</v>
      </c>
      <c r="E15" s="23">
        <v>26964</v>
      </c>
      <c r="F15" s="23">
        <v>5032721.5</v>
      </c>
      <c r="G15" s="23"/>
      <c r="H15" s="23"/>
      <c r="I15" s="23"/>
      <c r="J15" s="23"/>
      <c r="K15" s="23"/>
      <c r="L15" s="23"/>
      <c r="M15" s="23"/>
      <c r="N15" s="23"/>
      <c r="O15" s="23"/>
    </row>
    <row r="16" ht="18.75" customHeight="1" spans="1:15">
      <c r="A16" s="220" t="s">
        <v>101</v>
      </c>
      <c r="B16" s="220" t="s">
        <v>102</v>
      </c>
      <c r="C16" s="23">
        <v>762657.31</v>
      </c>
      <c r="D16" s="23">
        <v>762657.31</v>
      </c>
      <c r="E16" s="23">
        <v>762657.31</v>
      </c>
      <c r="F16" s="23"/>
      <c r="G16" s="23"/>
      <c r="H16" s="23"/>
      <c r="I16" s="23"/>
      <c r="J16" s="23"/>
      <c r="K16" s="23"/>
      <c r="L16" s="23"/>
      <c r="M16" s="23"/>
      <c r="N16" s="23"/>
      <c r="O16" s="23"/>
    </row>
    <row r="17" ht="18.75" customHeight="1" spans="1:15">
      <c r="A17" s="221" t="s">
        <v>103</v>
      </c>
      <c r="B17" s="222" t="s">
        <v>104</v>
      </c>
      <c r="C17" s="23">
        <v>332896.8</v>
      </c>
      <c r="D17" s="23">
        <v>332896.8</v>
      </c>
      <c r="E17" s="23">
        <v>332896.8</v>
      </c>
      <c r="F17" s="23"/>
      <c r="G17" s="23"/>
      <c r="H17" s="23"/>
      <c r="I17" s="23"/>
      <c r="J17" s="23"/>
      <c r="K17" s="23"/>
      <c r="L17" s="23"/>
      <c r="M17" s="23"/>
      <c r="N17" s="23"/>
      <c r="O17" s="23"/>
    </row>
    <row r="18" ht="18.75" customHeight="1" spans="1:15">
      <c r="A18" s="221" t="s">
        <v>105</v>
      </c>
      <c r="B18" s="222" t="s">
        <v>106</v>
      </c>
      <c r="C18" s="23">
        <v>429760.51</v>
      </c>
      <c r="D18" s="23">
        <v>429760.51</v>
      </c>
      <c r="E18" s="23">
        <v>429760.51</v>
      </c>
      <c r="F18" s="23"/>
      <c r="G18" s="23"/>
      <c r="H18" s="23"/>
      <c r="I18" s="23"/>
      <c r="J18" s="23"/>
      <c r="K18" s="23"/>
      <c r="L18" s="23"/>
      <c r="M18" s="23"/>
      <c r="N18" s="23"/>
      <c r="O18" s="23"/>
    </row>
    <row r="19" ht="18.75" customHeight="1" spans="1:15">
      <c r="A19" s="221" t="s">
        <v>107</v>
      </c>
      <c r="B19" s="222" t="s">
        <v>108</v>
      </c>
      <c r="C19" s="23"/>
      <c r="D19" s="23"/>
      <c r="E19" s="23"/>
      <c r="F19" s="23"/>
      <c r="G19" s="23"/>
      <c r="H19" s="23"/>
      <c r="I19" s="23"/>
      <c r="J19" s="23"/>
      <c r="K19" s="23"/>
      <c r="L19" s="23"/>
      <c r="M19" s="23"/>
      <c r="N19" s="23"/>
      <c r="O19" s="23"/>
    </row>
    <row r="20" ht="18.75" customHeight="1" spans="1:15">
      <c r="A20" s="220" t="s">
        <v>109</v>
      </c>
      <c r="B20" s="220" t="s">
        <v>110</v>
      </c>
      <c r="C20" s="23">
        <v>42355</v>
      </c>
      <c r="D20" s="23">
        <v>42355</v>
      </c>
      <c r="E20" s="23">
        <v>42355</v>
      </c>
      <c r="F20" s="23"/>
      <c r="G20" s="23"/>
      <c r="H20" s="23"/>
      <c r="I20" s="23"/>
      <c r="J20" s="23"/>
      <c r="K20" s="23"/>
      <c r="L20" s="23"/>
      <c r="M20" s="23"/>
      <c r="N20" s="23"/>
      <c r="O20" s="23"/>
    </row>
    <row r="21" ht="18.75" customHeight="1" spans="1:15">
      <c r="A21" s="221" t="s">
        <v>111</v>
      </c>
      <c r="B21" s="222" t="s">
        <v>112</v>
      </c>
      <c r="C21" s="23">
        <v>42355</v>
      </c>
      <c r="D21" s="23">
        <v>42355</v>
      </c>
      <c r="E21" s="23">
        <v>42355</v>
      </c>
      <c r="F21" s="23"/>
      <c r="G21" s="23"/>
      <c r="H21" s="23"/>
      <c r="I21" s="23"/>
      <c r="J21" s="23"/>
      <c r="K21" s="23"/>
      <c r="L21" s="23"/>
      <c r="M21" s="23"/>
      <c r="N21" s="23"/>
      <c r="O21" s="23"/>
    </row>
    <row r="22" ht="18.75" customHeight="1" spans="1:15">
      <c r="A22" s="220" t="s">
        <v>113</v>
      </c>
      <c r="B22" s="220" t="s">
        <v>114</v>
      </c>
      <c r="C22" s="23">
        <v>3906023.76</v>
      </c>
      <c r="D22" s="23">
        <v>3906023.76</v>
      </c>
      <c r="E22" s="23"/>
      <c r="F22" s="23">
        <v>3906023.76</v>
      </c>
      <c r="G22" s="23"/>
      <c r="H22" s="23"/>
      <c r="I22" s="23"/>
      <c r="J22" s="23"/>
      <c r="K22" s="23"/>
      <c r="L22" s="23"/>
      <c r="M22" s="23"/>
      <c r="N22" s="23"/>
      <c r="O22" s="23"/>
    </row>
    <row r="23" ht="18.75" customHeight="1" spans="1:15">
      <c r="A23" s="221" t="s">
        <v>115</v>
      </c>
      <c r="B23" s="222" t="s">
        <v>116</v>
      </c>
      <c r="C23" s="23">
        <v>130649.76</v>
      </c>
      <c r="D23" s="23">
        <v>130649.76</v>
      </c>
      <c r="E23" s="23"/>
      <c r="F23" s="23">
        <v>130649.76</v>
      </c>
      <c r="G23" s="23"/>
      <c r="H23" s="23"/>
      <c r="I23" s="23"/>
      <c r="J23" s="23"/>
      <c r="K23" s="23"/>
      <c r="L23" s="23"/>
      <c r="M23" s="23"/>
      <c r="N23" s="23"/>
      <c r="O23" s="23"/>
    </row>
    <row r="24" ht="18.75" customHeight="1" spans="1:15">
      <c r="A24" s="221" t="s">
        <v>117</v>
      </c>
      <c r="B24" s="222" t="s">
        <v>118</v>
      </c>
      <c r="C24" s="23">
        <v>3775374</v>
      </c>
      <c r="D24" s="23">
        <v>3775374</v>
      </c>
      <c r="E24" s="23"/>
      <c r="F24" s="23">
        <v>3775374</v>
      </c>
      <c r="G24" s="23"/>
      <c r="H24" s="23"/>
      <c r="I24" s="23"/>
      <c r="J24" s="23"/>
      <c r="K24" s="23"/>
      <c r="L24" s="23"/>
      <c r="M24" s="23"/>
      <c r="N24" s="23"/>
      <c r="O24" s="23"/>
    </row>
    <row r="25" ht="18.75" customHeight="1" spans="1:15">
      <c r="A25" s="220" t="s">
        <v>119</v>
      </c>
      <c r="B25" s="220" t="s">
        <v>120</v>
      </c>
      <c r="C25" s="23">
        <v>8815620</v>
      </c>
      <c r="D25" s="23">
        <v>8815620</v>
      </c>
      <c r="E25" s="23"/>
      <c r="F25" s="23">
        <v>8815620</v>
      </c>
      <c r="G25" s="23"/>
      <c r="H25" s="23"/>
      <c r="I25" s="23"/>
      <c r="J25" s="23"/>
      <c r="K25" s="23"/>
      <c r="L25" s="23"/>
      <c r="M25" s="23"/>
      <c r="N25" s="23"/>
      <c r="O25" s="23"/>
    </row>
    <row r="26" ht="18.75" customHeight="1" spans="1:15">
      <c r="A26" s="221" t="s">
        <v>121</v>
      </c>
      <c r="B26" s="222" t="s">
        <v>122</v>
      </c>
      <c r="C26" s="23">
        <v>8815620</v>
      </c>
      <c r="D26" s="23">
        <v>8815620</v>
      </c>
      <c r="E26" s="23"/>
      <c r="F26" s="23">
        <v>8815620</v>
      </c>
      <c r="G26" s="23"/>
      <c r="H26" s="23"/>
      <c r="I26" s="23"/>
      <c r="J26" s="23"/>
      <c r="K26" s="23"/>
      <c r="L26" s="23"/>
      <c r="M26" s="23"/>
      <c r="N26" s="23"/>
      <c r="O26" s="23"/>
    </row>
    <row r="27" ht="18.75" customHeight="1" spans="1:15">
      <c r="A27" s="220" t="s">
        <v>123</v>
      </c>
      <c r="B27" s="220" t="s">
        <v>124</v>
      </c>
      <c r="C27" s="23">
        <v>15063764.4</v>
      </c>
      <c r="D27" s="23">
        <v>15063764.4</v>
      </c>
      <c r="E27" s="23"/>
      <c r="F27" s="23">
        <v>15063764.4</v>
      </c>
      <c r="G27" s="23"/>
      <c r="H27" s="23"/>
      <c r="I27" s="23"/>
      <c r="J27" s="23"/>
      <c r="K27" s="23"/>
      <c r="L27" s="23"/>
      <c r="M27" s="23"/>
      <c r="N27" s="23"/>
      <c r="O27" s="23"/>
    </row>
    <row r="28" ht="18.75" customHeight="1" spans="1:15">
      <c r="A28" s="221" t="s">
        <v>125</v>
      </c>
      <c r="B28" s="222" t="s">
        <v>126</v>
      </c>
      <c r="C28" s="23">
        <v>669267.36</v>
      </c>
      <c r="D28" s="23">
        <v>669267.36</v>
      </c>
      <c r="E28" s="23"/>
      <c r="F28" s="23">
        <v>669267.36</v>
      </c>
      <c r="G28" s="23"/>
      <c r="H28" s="23"/>
      <c r="I28" s="23"/>
      <c r="J28" s="23"/>
      <c r="K28" s="23"/>
      <c r="L28" s="23"/>
      <c r="M28" s="23"/>
      <c r="N28" s="23"/>
      <c r="O28" s="23"/>
    </row>
    <row r="29" ht="18.75" customHeight="1" spans="1:15">
      <c r="A29" s="221" t="s">
        <v>127</v>
      </c>
      <c r="B29" s="222" t="s">
        <v>128</v>
      </c>
      <c r="C29" s="23">
        <v>14394497.04</v>
      </c>
      <c r="D29" s="23">
        <v>14394497.04</v>
      </c>
      <c r="E29" s="23"/>
      <c r="F29" s="23">
        <v>14394497.04</v>
      </c>
      <c r="G29" s="23"/>
      <c r="H29" s="23"/>
      <c r="I29" s="23"/>
      <c r="J29" s="23"/>
      <c r="K29" s="23"/>
      <c r="L29" s="23"/>
      <c r="M29" s="23"/>
      <c r="N29" s="23"/>
      <c r="O29" s="23"/>
    </row>
    <row r="30" ht="18.75" customHeight="1" spans="1:15">
      <c r="A30" s="220" t="s">
        <v>129</v>
      </c>
      <c r="B30" s="220" t="s">
        <v>130</v>
      </c>
      <c r="C30" s="23">
        <v>3248589.24</v>
      </c>
      <c r="D30" s="23">
        <v>3248589.24</v>
      </c>
      <c r="E30" s="23"/>
      <c r="F30" s="23">
        <v>3248589.24</v>
      </c>
      <c r="G30" s="23"/>
      <c r="H30" s="23"/>
      <c r="I30" s="23"/>
      <c r="J30" s="23"/>
      <c r="K30" s="23"/>
      <c r="L30" s="23"/>
      <c r="M30" s="23"/>
      <c r="N30" s="23"/>
      <c r="O30" s="23"/>
    </row>
    <row r="31" ht="18.75" customHeight="1" spans="1:15">
      <c r="A31" s="221" t="s">
        <v>131</v>
      </c>
      <c r="B31" s="222" t="s">
        <v>132</v>
      </c>
      <c r="C31" s="23">
        <v>3248589.24</v>
      </c>
      <c r="D31" s="23">
        <v>3248589.24</v>
      </c>
      <c r="E31" s="23"/>
      <c r="F31" s="23">
        <v>3248589.24</v>
      </c>
      <c r="G31" s="23"/>
      <c r="H31" s="23"/>
      <c r="I31" s="23"/>
      <c r="J31" s="23"/>
      <c r="K31" s="23"/>
      <c r="L31" s="23"/>
      <c r="M31" s="23"/>
      <c r="N31" s="23"/>
      <c r="O31" s="23"/>
    </row>
    <row r="32" ht="18.75" customHeight="1" spans="1:15">
      <c r="A32" s="220" t="s">
        <v>133</v>
      </c>
      <c r="B32" s="220" t="s">
        <v>134</v>
      </c>
      <c r="C32" s="23">
        <v>25320</v>
      </c>
      <c r="D32" s="23">
        <v>25320</v>
      </c>
      <c r="E32" s="23">
        <v>11076</v>
      </c>
      <c r="F32" s="23">
        <v>14244</v>
      </c>
      <c r="G32" s="23"/>
      <c r="H32" s="23"/>
      <c r="I32" s="23"/>
      <c r="J32" s="23"/>
      <c r="K32" s="23"/>
      <c r="L32" s="23"/>
      <c r="M32" s="23"/>
      <c r="N32" s="23"/>
      <c r="O32" s="23"/>
    </row>
    <row r="33" ht="18.75" customHeight="1" spans="1:15">
      <c r="A33" s="221" t="s">
        <v>135</v>
      </c>
      <c r="B33" s="222" t="s">
        <v>136</v>
      </c>
      <c r="C33" s="23">
        <v>25320</v>
      </c>
      <c r="D33" s="23">
        <v>25320</v>
      </c>
      <c r="E33" s="23">
        <v>11076</v>
      </c>
      <c r="F33" s="23">
        <v>14244</v>
      </c>
      <c r="G33" s="23"/>
      <c r="H33" s="23"/>
      <c r="I33" s="23"/>
      <c r="J33" s="23"/>
      <c r="K33" s="23"/>
      <c r="L33" s="23"/>
      <c r="M33" s="23"/>
      <c r="N33" s="23"/>
      <c r="O33" s="23"/>
    </row>
    <row r="34" ht="18.75" customHeight="1" spans="1:15">
      <c r="A34" s="175" t="s">
        <v>137</v>
      </c>
      <c r="B34" s="175" t="s">
        <v>138</v>
      </c>
      <c r="C34" s="23">
        <v>209408.24</v>
      </c>
      <c r="D34" s="23">
        <v>209408.24</v>
      </c>
      <c r="E34" s="23">
        <v>209408.24</v>
      </c>
      <c r="F34" s="23"/>
      <c r="G34" s="23"/>
      <c r="H34" s="23"/>
      <c r="I34" s="23"/>
      <c r="J34" s="23"/>
      <c r="K34" s="23"/>
      <c r="L34" s="23"/>
      <c r="M34" s="23"/>
      <c r="N34" s="23"/>
      <c r="O34" s="23"/>
    </row>
    <row r="35" ht="18.75" customHeight="1" spans="1:15">
      <c r="A35" s="220" t="s">
        <v>139</v>
      </c>
      <c r="B35" s="220" t="s">
        <v>140</v>
      </c>
      <c r="C35" s="23">
        <v>209408.24</v>
      </c>
      <c r="D35" s="23">
        <v>209408.24</v>
      </c>
      <c r="E35" s="23">
        <v>209408.24</v>
      </c>
      <c r="F35" s="23"/>
      <c r="G35" s="23"/>
      <c r="H35" s="23"/>
      <c r="I35" s="23"/>
      <c r="J35" s="23"/>
      <c r="K35" s="23"/>
      <c r="L35" s="23"/>
      <c r="M35" s="23"/>
      <c r="N35" s="23"/>
      <c r="O35" s="23"/>
    </row>
    <row r="36" ht="18.75" customHeight="1" spans="1:15">
      <c r="A36" s="221" t="s">
        <v>141</v>
      </c>
      <c r="B36" s="222" t="s">
        <v>142</v>
      </c>
      <c r="C36" s="23">
        <v>190706.23</v>
      </c>
      <c r="D36" s="23">
        <v>190706.23</v>
      </c>
      <c r="E36" s="23">
        <v>190706.23</v>
      </c>
      <c r="F36" s="23"/>
      <c r="G36" s="23"/>
      <c r="H36" s="23"/>
      <c r="I36" s="23"/>
      <c r="J36" s="23"/>
      <c r="K36" s="23"/>
      <c r="L36" s="23"/>
      <c r="M36" s="23"/>
      <c r="N36" s="23"/>
      <c r="O36" s="23"/>
    </row>
    <row r="37" ht="18.75" customHeight="1" spans="1:15">
      <c r="A37" s="221" t="s">
        <v>143</v>
      </c>
      <c r="B37" s="222" t="s">
        <v>144</v>
      </c>
      <c r="C37" s="23"/>
      <c r="D37" s="23"/>
      <c r="E37" s="23"/>
      <c r="F37" s="23"/>
      <c r="G37" s="23"/>
      <c r="H37" s="23"/>
      <c r="I37" s="23"/>
      <c r="J37" s="23"/>
      <c r="K37" s="23"/>
      <c r="L37" s="23"/>
      <c r="M37" s="23"/>
      <c r="N37" s="23"/>
      <c r="O37" s="23"/>
    </row>
    <row r="38" ht="18.75" customHeight="1" spans="1:15">
      <c r="A38" s="221" t="s">
        <v>145</v>
      </c>
      <c r="B38" s="222" t="s">
        <v>146</v>
      </c>
      <c r="C38" s="23">
        <v>18702.01</v>
      </c>
      <c r="D38" s="23">
        <v>18702.01</v>
      </c>
      <c r="E38" s="23">
        <v>18702.01</v>
      </c>
      <c r="F38" s="23"/>
      <c r="G38" s="23"/>
      <c r="H38" s="23"/>
      <c r="I38" s="23"/>
      <c r="J38" s="23"/>
      <c r="K38" s="23"/>
      <c r="L38" s="23"/>
      <c r="M38" s="23"/>
      <c r="N38" s="23"/>
      <c r="O38" s="23"/>
    </row>
    <row r="39" ht="18.75" customHeight="1" spans="1:15">
      <c r="A39" s="175" t="s">
        <v>147</v>
      </c>
      <c r="B39" s="175" t="s">
        <v>148</v>
      </c>
      <c r="C39" s="23"/>
      <c r="D39" s="23"/>
      <c r="E39" s="23"/>
      <c r="F39" s="23"/>
      <c r="G39" s="23"/>
      <c r="H39" s="23"/>
      <c r="I39" s="23"/>
      <c r="J39" s="23"/>
      <c r="K39" s="23"/>
      <c r="L39" s="23"/>
      <c r="M39" s="23"/>
      <c r="N39" s="23"/>
      <c r="O39" s="23"/>
    </row>
    <row r="40" ht="18.75" customHeight="1" spans="1:15">
      <c r="A40" s="220" t="s">
        <v>149</v>
      </c>
      <c r="B40" s="220" t="s">
        <v>150</v>
      </c>
      <c r="C40" s="23"/>
      <c r="D40" s="23"/>
      <c r="E40" s="23"/>
      <c r="F40" s="23"/>
      <c r="G40" s="23"/>
      <c r="H40" s="23"/>
      <c r="I40" s="23"/>
      <c r="J40" s="23"/>
      <c r="K40" s="23"/>
      <c r="L40" s="23"/>
      <c r="M40" s="23"/>
      <c r="N40" s="23"/>
      <c r="O40" s="23"/>
    </row>
    <row r="41" ht="18.75" customHeight="1" spans="1:15">
      <c r="A41" s="221" t="s">
        <v>151</v>
      </c>
      <c r="B41" s="222" t="s">
        <v>152</v>
      </c>
      <c r="C41" s="23"/>
      <c r="D41" s="23"/>
      <c r="E41" s="23"/>
      <c r="F41" s="23"/>
      <c r="G41" s="23"/>
      <c r="H41" s="23"/>
      <c r="I41" s="23"/>
      <c r="J41" s="23"/>
      <c r="K41" s="23"/>
      <c r="L41" s="23"/>
      <c r="M41" s="23"/>
      <c r="N41" s="23"/>
      <c r="O41" s="23"/>
    </row>
    <row r="42" ht="18.75" customHeight="1" spans="1:15">
      <c r="A42" s="175" t="s">
        <v>153</v>
      </c>
      <c r="B42" s="175" t="s">
        <v>154</v>
      </c>
      <c r="C42" s="23">
        <v>322320.38</v>
      </c>
      <c r="D42" s="23">
        <v>322320.38</v>
      </c>
      <c r="E42" s="23">
        <v>322320.38</v>
      </c>
      <c r="F42" s="23"/>
      <c r="G42" s="23"/>
      <c r="H42" s="23"/>
      <c r="I42" s="23"/>
      <c r="J42" s="23"/>
      <c r="K42" s="23"/>
      <c r="L42" s="23"/>
      <c r="M42" s="23"/>
      <c r="N42" s="23"/>
      <c r="O42" s="23"/>
    </row>
    <row r="43" ht="18.75" customHeight="1" spans="1:15">
      <c r="A43" s="220" t="s">
        <v>155</v>
      </c>
      <c r="B43" s="220" t="s">
        <v>156</v>
      </c>
      <c r="C43" s="23">
        <v>322320.38</v>
      </c>
      <c r="D43" s="23">
        <v>322320.38</v>
      </c>
      <c r="E43" s="23">
        <v>322320.38</v>
      </c>
      <c r="F43" s="23"/>
      <c r="G43" s="23"/>
      <c r="H43" s="23"/>
      <c r="I43" s="23"/>
      <c r="J43" s="23"/>
      <c r="K43" s="23"/>
      <c r="L43" s="23"/>
      <c r="M43" s="23"/>
      <c r="N43" s="23"/>
      <c r="O43" s="23"/>
    </row>
    <row r="44" ht="18.75" customHeight="1" spans="1:15">
      <c r="A44" s="221" t="s">
        <v>157</v>
      </c>
      <c r="B44" s="222" t="s">
        <v>158</v>
      </c>
      <c r="C44" s="23">
        <v>322320.38</v>
      </c>
      <c r="D44" s="23">
        <v>322320.38</v>
      </c>
      <c r="E44" s="23">
        <v>322320.38</v>
      </c>
      <c r="F44" s="23"/>
      <c r="G44" s="23"/>
      <c r="H44" s="23"/>
      <c r="I44" s="23"/>
      <c r="J44" s="23"/>
      <c r="K44" s="23"/>
      <c r="L44" s="23"/>
      <c r="M44" s="23"/>
      <c r="N44" s="23"/>
      <c r="O44" s="23"/>
    </row>
    <row r="45" ht="18.75" customHeight="1" spans="1:15">
      <c r="A45" s="184" t="s">
        <v>159</v>
      </c>
      <c r="B45" s="185" t="s">
        <v>159</v>
      </c>
      <c r="C45" s="23">
        <v>40970219.84</v>
      </c>
      <c r="D45" s="23">
        <v>40970219.84</v>
      </c>
      <c r="E45" s="23">
        <v>4664056.94</v>
      </c>
      <c r="F45" s="23">
        <v>36306162.9</v>
      </c>
      <c r="G45" s="23"/>
      <c r="H45" s="23"/>
      <c r="I45" s="23"/>
      <c r="J45" s="23"/>
      <c r="K45" s="23"/>
      <c r="L45" s="23"/>
      <c r="M45" s="23"/>
      <c r="N45" s="23"/>
      <c r="O45" s="23"/>
    </row>
  </sheetData>
  <mergeCells count="11">
    <mergeCell ref="A2:O2"/>
    <mergeCell ref="A3:L3"/>
    <mergeCell ref="D4:F4"/>
    <mergeCell ref="J4:O4"/>
    <mergeCell ref="A45:B45"/>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6"/>
  <sheetViews>
    <sheetView showZeros="0" topLeftCell="A25" workbookViewId="0">
      <selection activeCell="C44" sqref="C44"/>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9.5" customHeight="1" spans="4:4">
      <c r="D1" s="32" t="s">
        <v>160</v>
      </c>
    </row>
    <row r="2" ht="36" customHeight="1" spans="1:4">
      <c r="A2" s="4" t="str">
        <f>"2025"&amp;"年部门财政拨款收支预算总表"</f>
        <v>2025年部门财政拨款收支预算总表</v>
      </c>
      <c r="B2" s="166"/>
      <c r="C2" s="166"/>
      <c r="D2" s="166"/>
    </row>
    <row r="3" ht="18.75" customHeight="1" spans="1:4">
      <c r="A3" s="6" t="str">
        <f>"单位名称："&amp;"永德县民政局"</f>
        <v>单位名称：永德县民政局</v>
      </c>
      <c r="B3" s="167"/>
      <c r="C3" s="167"/>
      <c r="D3" s="32" t="s">
        <v>1</v>
      </c>
    </row>
    <row r="4" ht="18.75" customHeight="1" spans="1:4">
      <c r="A4" s="11" t="s">
        <v>2</v>
      </c>
      <c r="B4" s="13"/>
      <c r="C4" s="11" t="s">
        <v>3</v>
      </c>
      <c r="D4" s="13"/>
    </row>
    <row r="5" ht="18.75" customHeight="1" spans="1:4">
      <c r="A5" s="26" t="s">
        <v>4</v>
      </c>
      <c r="B5" s="104" t="str">
        <f t="shared" ref="B5:D5" si="0">"2025"&amp;"年预算数"</f>
        <v>2025年预算数</v>
      </c>
      <c r="C5" s="26" t="s">
        <v>161</v>
      </c>
      <c r="D5" s="104" t="str">
        <f t="shared" si="0"/>
        <v>2025年预算数</v>
      </c>
    </row>
    <row r="6" ht="18.75" customHeight="1" spans="1:4">
      <c r="A6" s="28"/>
      <c r="B6" s="17"/>
      <c r="C6" s="28"/>
      <c r="D6" s="17"/>
    </row>
    <row r="7" ht="18.75" customHeight="1" spans="1:4">
      <c r="A7" s="168" t="s">
        <v>162</v>
      </c>
      <c r="B7" s="23">
        <v>40970219.84</v>
      </c>
      <c r="C7" s="169" t="s">
        <v>163</v>
      </c>
      <c r="D7" s="23">
        <v>40970219.84</v>
      </c>
    </row>
    <row r="8" ht="18.75" customHeight="1" spans="1:4">
      <c r="A8" s="170" t="s">
        <v>164</v>
      </c>
      <c r="B8" s="23">
        <v>40970219.84</v>
      </c>
      <c r="C8" s="169" t="s">
        <v>165</v>
      </c>
      <c r="D8" s="23"/>
    </row>
    <row r="9" ht="18.75" customHeight="1" spans="1:4">
      <c r="A9" s="170" t="s">
        <v>166</v>
      </c>
      <c r="B9" s="23"/>
      <c r="C9" s="169" t="s">
        <v>167</v>
      </c>
      <c r="D9" s="23"/>
    </row>
    <row r="10" ht="18.75" customHeight="1" spans="1:4">
      <c r="A10" s="170" t="s">
        <v>168</v>
      </c>
      <c r="B10" s="23"/>
      <c r="C10" s="169" t="s">
        <v>169</v>
      </c>
      <c r="D10" s="23"/>
    </row>
    <row r="11" ht="18.75" customHeight="1" spans="1:4">
      <c r="A11" s="170" t="s">
        <v>170</v>
      </c>
      <c r="B11" s="23"/>
      <c r="C11" s="169" t="s">
        <v>171</v>
      </c>
      <c r="D11" s="23"/>
    </row>
    <row r="12" ht="18.75" customHeight="1" spans="1:4">
      <c r="A12" s="170" t="s">
        <v>164</v>
      </c>
      <c r="B12" s="23"/>
      <c r="C12" s="169" t="s">
        <v>172</v>
      </c>
      <c r="D12" s="23"/>
    </row>
    <row r="13" ht="18.75" customHeight="1" spans="1:4">
      <c r="A13" s="170" t="s">
        <v>166</v>
      </c>
      <c r="B13" s="23"/>
      <c r="C13" s="169" t="s">
        <v>173</v>
      </c>
      <c r="D13" s="23"/>
    </row>
    <row r="14" ht="18.75" customHeight="1" spans="1:4">
      <c r="A14" s="170" t="s">
        <v>168</v>
      </c>
      <c r="B14" s="23"/>
      <c r="C14" s="169" t="s">
        <v>174</v>
      </c>
      <c r="D14" s="23"/>
    </row>
    <row r="15" ht="18.75" customHeight="1" spans="1:4">
      <c r="A15" s="171"/>
      <c r="B15" s="23"/>
      <c r="C15" s="21" t="s">
        <v>175</v>
      </c>
      <c r="D15" s="23">
        <v>40438491.22</v>
      </c>
    </row>
    <row r="16" ht="18.75" customHeight="1" spans="1:4">
      <c r="A16" s="172"/>
      <c r="B16" s="23"/>
      <c r="C16" s="21" t="s">
        <v>176</v>
      </c>
      <c r="D16" s="23">
        <v>209408.24</v>
      </c>
    </row>
    <row r="17" ht="18.75" customHeight="1" spans="1:4">
      <c r="A17" s="173"/>
      <c r="B17" s="23"/>
      <c r="C17" s="21" t="s">
        <v>177</v>
      </c>
      <c r="D17" s="23"/>
    </row>
    <row r="18" ht="18.75" customHeight="1" spans="1:4">
      <c r="A18" s="173"/>
      <c r="B18" s="23"/>
      <c r="C18" s="21" t="s">
        <v>178</v>
      </c>
      <c r="D18" s="23"/>
    </row>
    <row r="19" ht="18.75" customHeight="1" spans="1:4">
      <c r="A19" s="173"/>
      <c r="B19" s="23"/>
      <c r="C19" s="21" t="s">
        <v>179</v>
      </c>
      <c r="D19" s="23"/>
    </row>
    <row r="20" ht="18.75" customHeight="1" spans="1:4">
      <c r="A20" s="173"/>
      <c r="B20" s="23"/>
      <c r="C20" s="21" t="s">
        <v>180</v>
      </c>
      <c r="D20" s="23"/>
    </row>
    <row r="21" ht="18.75" customHeight="1" spans="1:4">
      <c r="A21" s="173"/>
      <c r="B21" s="23"/>
      <c r="C21" s="21" t="s">
        <v>181</v>
      </c>
      <c r="D21" s="23"/>
    </row>
    <row r="22" ht="18.75" customHeight="1" spans="1:4">
      <c r="A22" s="173"/>
      <c r="B22" s="23"/>
      <c r="C22" s="21" t="s">
        <v>182</v>
      </c>
      <c r="D22" s="23"/>
    </row>
    <row r="23" ht="18.75" customHeight="1" spans="1:4">
      <c r="A23" s="173"/>
      <c r="B23" s="23"/>
      <c r="C23" s="21" t="s">
        <v>183</v>
      </c>
      <c r="D23" s="23"/>
    </row>
    <row r="24" ht="18.75" customHeight="1" spans="1:4">
      <c r="A24" s="173"/>
      <c r="B24" s="23"/>
      <c r="C24" s="21" t="s">
        <v>184</v>
      </c>
      <c r="D24" s="23"/>
    </row>
    <row r="25" ht="18.75" customHeight="1" spans="1:4">
      <c r="A25" s="173"/>
      <c r="B25" s="23"/>
      <c r="C25" s="21" t="s">
        <v>185</v>
      </c>
      <c r="D25" s="23"/>
    </row>
    <row r="26" ht="18.75" customHeight="1" spans="1:4">
      <c r="A26" s="173"/>
      <c r="B26" s="23"/>
      <c r="C26" s="21" t="s">
        <v>186</v>
      </c>
      <c r="D26" s="23">
        <v>322320.38</v>
      </c>
    </row>
    <row r="27" ht="18.75" customHeight="1" spans="1:4">
      <c r="A27" s="171"/>
      <c r="B27" s="23"/>
      <c r="C27" s="21" t="s">
        <v>187</v>
      </c>
      <c r="D27" s="23"/>
    </row>
    <row r="28" ht="18.75" customHeight="1" spans="1:4">
      <c r="A28" s="172"/>
      <c r="B28" s="23"/>
      <c r="C28" s="21" t="s">
        <v>188</v>
      </c>
      <c r="D28" s="23"/>
    </row>
    <row r="29" ht="18.75" customHeight="1" spans="1:4">
      <c r="A29" s="173"/>
      <c r="B29" s="23"/>
      <c r="C29" s="21" t="s">
        <v>189</v>
      </c>
      <c r="D29" s="23"/>
    </row>
    <row r="30" ht="18.75" customHeight="1" spans="1:4">
      <c r="A30" s="173"/>
      <c r="B30" s="23"/>
      <c r="C30" s="21" t="s">
        <v>190</v>
      </c>
      <c r="D30" s="23"/>
    </row>
    <row r="31" ht="18.75" customHeight="1" spans="1:4">
      <c r="A31" s="173"/>
      <c r="B31" s="23"/>
      <c r="C31" s="21" t="s">
        <v>191</v>
      </c>
      <c r="D31" s="23"/>
    </row>
    <row r="32" ht="18.75" customHeight="1" spans="1:4">
      <c r="A32" s="173"/>
      <c r="B32" s="23"/>
      <c r="C32" s="21" t="s">
        <v>192</v>
      </c>
      <c r="D32" s="23"/>
    </row>
    <row r="33" ht="18.75" customHeight="1" spans="1:4">
      <c r="A33" s="173"/>
      <c r="B33" s="23"/>
      <c r="C33" s="21" t="s">
        <v>193</v>
      </c>
      <c r="D33" s="23"/>
    </row>
    <row r="34" ht="18.75" customHeight="1" spans="1:4">
      <c r="A34" s="171"/>
      <c r="B34" s="174"/>
      <c r="C34" s="21" t="s">
        <v>194</v>
      </c>
      <c r="D34" s="174"/>
    </row>
    <row r="35" ht="18.75" customHeight="1" spans="1:4">
      <c r="A35" s="171"/>
      <c r="B35" s="23"/>
      <c r="C35" s="175" t="s">
        <v>195</v>
      </c>
      <c r="D35" s="23"/>
    </row>
    <row r="36" ht="18.75" customHeight="1" spans="1:4">
      <c r="A36" s="172" t="s">
        <v>196</v>
      </c>
      <c r="B36" s="176">
        <v>40970219.84</v>
      </c>
      <c r="C36" s="171" t="s">
        <v>52</v>
      </c>
      <c r="D36" s="176">
        <v>40970219.84</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37"/>
  <sheetViews>
    <sheetView showZeros="0" workbookViewId="0">
      <selection activeCell="C44" sqref="C44"/>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customHeight="1" spans="1:7">
      <c r="A1" s="157"/>
      <c r="B1" s="157"/>
      <c r="C1" s="157"/>
      <c r="D1" s="49"/>
      <c r="E1" s="157"/>
      <c r="F1" s="52"/>
      <c r="G1" s="32" t="s">
        <v>197</v>
      </c>
    </row>
    <row r="2" ht="39" customHeight="1" spans="1:7">
      <c r="A2" s="4" t="str">
        <f>"2025"&amp;"年一般公共预算支出预算表（按功能科目分类）"</f>
        <v>2025年一般公共预算支出预算表（按功能科目分类）</v>
      </c>
      <c r="B2" s="103"/>
      <c r="C2" s="103"/>
      <c r="D2" s="103"/>
      <c r="E2" s="103"/>
      <c r="F2" s="103"/>
      <c r="G2" s="103"/>
    </row>
    <row r="3" ht="18.75" customHeight="1" spans="1:7">
      <c r="A3" s="6" t="str">
        <f>"单位名称："&amp;"永德县民政局"</f>
        <v>单位名称：永德县民政局</v>
      </c>
      <c r="B3" s="158"/>
      <c r="C3" s="49"/>
      <c r="D3" s="49"/>
      <c r="E3" s="49"/>
      <c r="F3" s="52"/>
      <c r="G3" s="32" t="s">
        <v>1</v>
      </c>
    </row>
    <row r="4" ht="18.75" customHeight="1" spans="1:7">
      <c r="A4" s="159" t="s">
        <v>198</v>
      </c>
      <c r="B4" s="160"/>
      <c r="C4" s="104" t="s">
        <v>56</v>
      </c>
      <c r="D4" s="139" t="s">
        <v>75</v>
      </c>
      <c r="E4" s="12"/>
      <c r="F4" s="13"/>
      <c r="G4" s="132" t="s">
        <v>76</v>
      </c>
    </row>
    <row r="5" ht="18.75" customHeight="1" spans="1:7">
      <c r="A5" s="161" t="s">
        <v>73</v>
      </c>
      <c r="B5" s="161" t="s">
        <v>74</v>
      </c>
      <c r="C5" s="28"/>
      <c r="D5" s="150" t="s">
        <v>58</v>
      </c>
      <c r="E5" s="150" t="s">
        <v>199</v>
      </c>
      <c r="F5" s="150" t="s">
        <v>200</v>
      </c>
      <c r="G5" s="91"/>
    </row>
    <row r="6" ht="18.75" customHeight="1" spans="1:7">
      <c r="A6" s="162" t="s">
        <v>201</v>
      </c>
      <c r="B6" s="162" t="s">
        <v>202</v>
      </c>
      <c r="C6" s="162" t="s">
        <v>203</v>
      </c>
      <c r="D6" s="163">
        <v>4</v>
      </c>
      <c r="E6" s="164" t="s">
        <v>204</v>
      </c>
      <c r="F6" s="164" t="s">
        <v>205</v>
      </c>
      <c r="G6" s="162" t="s">
        <v>206</v>
      </c>
    </row>
    <row r="7" ht="18.75" customHeight="1" spans="1:7">
      <c r="A7" s="118" t="s">
        <v>90</v>
      </c>
      <c r="B7" s="118" t="s">
        <v>91</v>
      </c>
      <c r="C7" s="23">
        <v>40438491.22</v>
      </c>
      <c r="D7" s="23">
        <v>4132328.32</v>
      </c>
      <c r="E7" s="23">
        <v>3923848.24</v>
      </c>
      <c r="F7" s="23">
        <v>208480.08</v>
      </c>
      <c r="G7" s="23">
        <v>36306162.9</v>
      </c>
    </row>
    <row r="8" ht="18.75" customHeight="1" spans="1:7">
      <c r="A8" s="165" t="s">
        <v>92</v>
      </c>
      <c r="B8" s="165" t="s">
        <v>93</v>
      </c>
      <c r="C8" s="23">
        <v>8574161.51</v>
      </c>
      <c r="D8" s="23">
        <v>3316240.01</v>
      </c>
      <c r="E8" s="23">
        <v>3115259.93</v>
      </c>
      <c r="F8" s="23">
        <v>200980.08</v>
      </c>
      <c r="G8" s="23">
        <v>5257921.5</v>
      </c>
    </row>
    <row r="9" ht="18.75" customHeight="1" spans="1:7">
      <c r="A9" s="120" t="s">
        <v>94</v>
      </c>
      <c r="B9" s="120" t="s">
        <v>89</v>
      </c>
      <c r="C9" s="23">
        <v>3289276.01</v>
      </c>
      <c r="D9" s="23">
        <v>3289276.01</v>
      </c>
      <c r="E9" s="23">
        <v>3088295.93</v>
      </c>
      <c r="F9" s="23">
        <v>200980.08</v>
      </c>
      <c r="G9" s="23"/>
    </row>
    <row r="10" ht="18.75" customHeight="1" spans="1:7">
      <c r="A10" s="120" t="s">
        <v>95</v>
      </c>
      <c r="B10" s="120" t="s">
        <v>96</v>
      </c>
      <c r="C10" s="23">
        <v>130000</v>
      </c>
      <c r="D10" s="23"/>
      <c r="E10" s="23"/>
      <c r="F10" s="23"/>
      <c r="G10" s="23">
        <v>130000</v>
      </c>
    </row>
    <row r="11" ht="18.75" customHeight="1" spans="1:7">
      <c r="A11" s="120" t="s">
        <v>97</v>
      </c>
      <c r="B11" s="120" t="s">
        <v>98</v>
      </c>
      <c r="C11" s="23">
        <v>95200</v>
      </c>
      <c r="D11" s="23"/>
      <c r="E11" s="23"/>
      <c r="F11" s="23"/>
      <c r="G11" s="23">
        <v>95200</v>
      </c>
    </row>
    <row r="12" ht="18.75" customHeight="1" spans="1:7">
      <c r="A12" s="120" t="s">
        <v>99</v>
      </c>
      <c r="B12" s="120" t="s">
        <v>100</v>
      </c>
      <c r="C12" s="23">
        <v>5059685.5</v>
      </c>
      <c r="D12" s="23">
        <v>26964</v>
      </c>
      <c r="E12" s="23">
        <v>26964</v>
      </c>
      <c r="F12" s="23"/>
      <c r="G12" s="23">
        <v>5032721.5</v>
      </c>
    </row>
    <row r="13" ht="18.75" customHeight="1" spans="1:7">
      <c r="A13" s="165" t="s">
        <v>101</v>
      </c>
      <c r="B13" s="165" t="s">
        <v>102</v>
      </c>
      <c r="C13" s="23">
        <v>762657.31</v>
      </c>
      <c r="D13" s="23">
        <v>762657.31</v>
      </c>
      <c r="E13" s="23">
        <v>755157.31</v>
      </c>
      <c r="F13" s="23">
        <v>7500</v>
      </c>
      <c r="G13" s="23"/>
    </row>
    <row r="14" ht="18.75" customHeight="1" spans="1:7">
      <c r="A14" s="120" t="s">
        <v>103</v>
      </c>
      <c r="B14" s="120" t="s">
        <v>104</v>
      </c>
      <c r="C14" s="23">
        <v>332896.8</v>
      </c>
      <c r="D14" s="23">
        <v>332896.8</v>
      </c>
      <c r="E14" s="23">
        <v>325396.8</v>
      </c>
      <c r="F14" s="23">
        <v>7500</v>
      </c>
      <c r="G14" s="23"/>
    </row>
    <row r="15" ht="18.75" customHeight="1" spans="1:7">
      <c r="A15" s="120" t="s">
        <v>105</v>
      </c>
      <c r="B15" s="120" t="s">
        <v>106</v>
      </c>
      <c r="C15" s="23">
        <v>429760.51</v>
      </c>
      <c r="D15" s="23">
        <v>429760.51</v>
      </c>
      <c r="E15" s="23">
        <v>429760.51</v>
      </c>
      <c r="F15" s="23"/>
      <c r="G15" s="23"/>
    </row>
    <row r="16" ht="18.75" customHeight="1" spans="1:7">
      <c r="A16" s="165" t="s">
        <v>109</v>
      </c>
      <c r="B16" s="165" t="s">
        <v>110</v>
      </c>
      <c r="C16" s="23">
        <v>42355</v>
      </c>
      <c r="D16" s="23">
        <v>42355</v>
      </c>
      <c r="E16" s="23">
        <v>42355</v>
      </c>
      <c r="F16" s="23"/>
      <c r="G16" s="23"/>
    </row>
    <row r="17" ht="18.75" customHeight="1" spans="1:7">
      <c r="A17" s="120" t="s">
        <v>111</v>
      </c>
      <c r="B17" s="120" t="s">
        <v>112</v>
      </c>
      <c r="C17" s="23">
        <v>42355</v>
      </c>
      <c r="D17" s="23">
        <v>42355</v>
      </c>
      <c r="E17" s="23">
        <v>42355</v>
      </c>
      <c r="F17" s="23"/>
      <c r="G17" s="23"/>
    </row>
    <row r="18" ht="18.75" customHeight="1" spans="1:7">
      <c r="A18" s="165" t="s">
        <v>113</v>
      </c>
      <c r="B18" s="165" t="s">
        <v>114</v>
      </c>
      <c r="C18" s="23">
        <v>3906023.76</v>
      </c>
      <c r="D18" s="23"/>
      <c r="E18" s="23"/>
      <c r="F18" s="23"/>
      <c r="G18" s="23">
        <v>3906023.76</v>
      </c>
    </row>
    <row r="19" ht="18.75" customHeight="1" spans="1:7">
      <c r="A19" s="120" t="s">
        <v>115</v>
      </c>
      <c r="B19" s="120" t="s">
        <v>116</v>
      </c>
      <c r="C19" s="23">
        <v>130649.76</v>
      </c>
      <c r="D19" s="23"/>
      <c r="E19" s="23"/>
      <c r="F19" s="23"/>
      <c r="G19" s="23">
        <v>130649.76</v>
      </c>
    </row>
    <row r="20" ht="18.75" customHeight="1" spans="1:7">
      <c r="A20" s="120" t="s">
        <v>117</v>
      </c>
      <c r="B20" s="120" t="s">
        <v>118</v>
      </c>
      <c r="C20" s="23">
        <v>3775374</v>
      </c>
      <c r="D20" s="23"/>
      <c r="E20" s="23"/>
      <c r="F20" s="23"/>
      <c r="G20" s="23">
        <v>3775374</v>
      </c>
    </row>
    <row r="21" ht="18.75" customHeight="1" spans="1:7">
      <c r="A21" s="165" t="s">
        <v>119</v>
      </c>
      <c r="B21" s="165" t="s">
        <v>120</v>
      </c>
      <c r="C21" s="23">
        <v>8815620</v>
      </c>
      <c r="D21" s="23"/>
      <c r="E21" s="23"/>
      <c r="F21" s="23"/>
      <c r="G21" s="23">
        <v>8815620</v>
      </c>
    </row>
    <row r="22" ht="18.75" customHeight="1" spans="1:7">
      <c r="A22" s="120" t="s">
        <v>121</v>
      </c>
      <c r="B22" s="120" t="s">
        <v>122</v>
      </c>
      <c r="C22" s="23">
        <v>8815620</v>
      </c>
      <c r="D22" s="23"/>
      <c r="E22" s="23"/>
      <c r="F22" s="23"/>
      <c r="G22" s="23">
        <v>8815620</v>
      </c>
    </row>
    <row r="23" ht="18.75" customHeight="1" spans="1:7">
      <c r="A23" s="165" t="s">
        <v>123</v>
      </c>
      <c r="B23" s="165" t="s">
        <v>124</v>
      </c>
      <c r="C23" s="23">
        <v>15063764.4</v>
      </c>
      <c r="D23" s="23"/>
      <c r="E23" s="23"/>
      <c r="F23" s="23"/>
      <c r="G23" s="23">
        <v>15063764.4</v>
      </c>
    </row>
    <row r="24" ht="18.75" customHeight="1" spans="1:7">
      <c r="A24" s="120" t="s">
        <v>125</v>
      </c>
      <c r="B24" s="120" t="s">
        <v>126</v>
      </c>
      <c r="C24" s="23">
        <v>669267.36</v>
      </c>
      <c r="D24" s="23"/>
      <c r="E24" s="23"/>
      <c r="F24" s="23"/>
      <c r="G24" s="23">
        <v>669267.36</v>
      </c>
    </row>
    <row r="25" ht="18.75" customHeight="1" spans="1:7">
      <c r="A25" s="120" t="s">
        <v>127</v>
      </c>
      <c r="B25" s="120" t="s">
        <v>128</v>
      </c>
      <c r="C25" s="23">
        <v>14394497.04</v>
      </c>
      <c r="D25" s="23"/>
      <c r="E25" s="23"/>
      <c r="F25" s="23"/>
      <c r="G25" s="23">
        <v>14394497.04</v>
      </c>
    </row>
    <row r="26" ht="18.75" customHeight="1" spans="1:7">
      <c r="A26" s="165" t="s">
        <v>129</v>
      </c>
      <c r="B26" s="165" t="s">
        <v>130</v>
      </c>
      <c r="C26" s="23">
        <v>3248589.24</v>
      </c>
      <c r="D26" s="23"/>
      <c r="E26" s="23"/>
      <c r="F26" s="23"/>
      <c r="G26" s="23">
        <v>3248589.24</v>
      </c>
    </row>
    <row r="27" ht="18.75" customHeight="1" spans="1:7">
      <c r="A27" s="120" t="s">
        <v>131</v>
      </c>
      <c r="B27" s="120" t="s">
        <v>132</v>
      </c>
      <c r="C27" s="23">
        <v>3248589.24</v>
      </c>
      <c r="D27" s="23"/>
      <c r="E27" s="23"/>
      <c r="F27" s="23"/>
      <c r="G27" s="23">
        <v>3248589.24</v>
      </c>
    </row>
    <row r="28" ht="18.75" customHeight="1" spans="1:7">
      <c r="A28" s="165" t="s">
        <v>133</v>
      </c>
      <c r="B28" s="165" t="s">
        <v>134</v>
      </c>
      <c r="C28" s="23">
        <v>25320</v>
      </c>
      <c r="D28" s="23">
        <v>11076</v>
      </c>
      <c r="E28" s="23">
        <v>11076</v>
      </c>
      <c r="F28" s="23"/>
      <c r="G28" s="23">
        <v>14244</v>
      </c>
    </row>
    <row r="29" ht="18.75" customHeight="1" spans="1:7">
      <c r="A29" s="120" t="s">
        <v>135</v>
      </c>
      <c r="B29" s="120" t="s">
        <v>136</v>
      </c>
      <c r="C29" s="23">
        <v>25320</v>
      </c>
      <c r="D29" s="23">
        <v>11076</v>
      </c>
      <c r="E29" s="23">
        <v>11076</v>
      </c>
      <c r="F29" s="23"/>
      <c r="G29" s="23">
        <v>14244</v>
      </c>
    </row>
    <row r="30" ht="18.75" customHeight="1" spans="1:7">
      <c r="A30" s="118" t="s">
        <v>137</v>
      </c>
      <c r="B30" s="118" t="s">
        <v>138</v>
      </c>
      <c r="C30" s="23">
        <v>209408.24</v>
      </c>
      <c r="D30" s="23">
        <v>209408.24</v>
      </c>
      <c r="E30" s="23">
        <v>209408.24</v>
      </c>
      <c r="F30" s="23"/>
      <c r="G30" s="23"/>
    </row>
    <row r="31" ht="18.75" customHeight="1" spans="1:7">
      <c r="A31" s="165" t="s">
        <v>139</v>
      </c>
      <c r="B31" s="165" t="s">
        <v>140</v>
      </c>
      <c r="C31" s="23">
        <v>209408.24</v>
      </c>
      <c r="D31" s="23">
        <v>209408.24</v>
      </c>
      <c r="E31" s="23">
        <v>209408.24</v>
      </c>
      <c r="F31" s="23"/>
      <c r="G31" s="23"/>
    </row>
    <row r="32" ht="18.75" customHeight="1" spans="1:7">
      <c r="A32" s="120" t="s">
        <v>141</v>
      </c>
      <c r="B32" s="120" t="s">
        <v>142</v>
      </c>
      <c r="C32" s="23">
        <v>190706.23</v>
      </c>
      <c r="D32" s="23">
        <v>190706.23</v>
      </c>
      <c r="E32" s="23">
        <v>190706.23</v>
      </c>
      <c r="F32" s="23"/>
      <c r="G32" s="23"/>
    </row>
    <row r="33" ht="18.75" customHeight="1" spans="1:7">
      <c r="A33" s="120" t="s">
        <v>145</v>
      </c>
      <c r="B33" s="120" t="s">
        <v>146</v>
      </c>
      <c r="C33" s="23">
        <v>18702.01</v>
      </c>
      <c r="D33" s="23">
        <v>18702.01</v>
      </c>
      <c r="E33" s="23">
        <v>18702.01</v>
      </c>
      <c r="F33" s="23"/>
      <c r="G33" s="23"/>
    </row>
    <row r="34" ht="18.75" customHeight="1" spans="1:7">
      <c r="A34" s="118" t="s">
        <v>153</v>
      </c>
      <c r="B34" s="118" t="s">
        <v>154</v>
      </c>
      <c r="C34" s="23">
        <v>322320.38</v>
      </c>
      <c r="D34" s="23">
        <v>322320.38</v>
      </c>
      <c r="E34" s="23">
        <v>322320.38</v>
      </c>
      <c r="F34" s="23"/>
      <c r="G34" s="23"/>
    </row>
    <row r="35" ht="18.75" customHeight="1" spans="1:7">
      <c r="A35" s="165" t="s">
        <v>155</v>
      </c>
      <c r="B35" s="165" t="s">
        <v>156</v>
      </c>
      <c r="C35" s="23">
        <v>322320.38</v>
      </c>
      <c r="D35" s="23">
        <v>322320.38</v>
      </c>
      <c r="E35" s="23">
        <v>322320.38</v>
      </c>
      <c r="F35" s="23"/>
      <c r="G35" s="23"/>
    </row>
    <row r="36" ht="18.75" customHeight="1" spans="1:7">
      <c r="A36" s="120" t="s">
        <v>157</v>
      </c>
      <c r="B36" s="120" t="s">
        <v>158</v>
      </c>
      <c r="C36" s="23">
        <v>322320.38</v>
      </c>
      <c r="D36" s="23">
        <v>322320.38</v>
      </c>
      <c r="E36" s="23">
        <v>322320.38</v>
      </c>
      <c r="F36" s="23"/>
      <c r="G36" s="23"/>
    </row>
    <row r="37" ht="18.75" customHeight="1" spans="1:7">
      <c r="A37" s="45" t="s">
        <v>56</v>
      </c>
      <c r="B37" s="45"/>
      <c r="C37" s="23">
        <v>40970219.84</v>
      </c>
      <c r="D37" s="23">
        <v>4664056.94</v>
      </c>
      <c r="E37" s="23">
        <v>4455576.86</v>
      </c>
      <c r="F37" s="23">
        <v>208480.08</v>
      </c>
      <c r="G37" s="23">
        <v>36306162.9</v>
      </c>
    </row>
  </sheetData>
  <mergeCells count="7">
    <mergeCell ref="A2:G2"/>
    <mergeCell ref="A3:E3"/>
    <mergeCell ref="A4:B4"/>
    <mergeCell ref="D4:F4"/>
    <mergeCell ref="A37:B37"/>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1"/>
  <sheetViews>
    <sheetView showZeros="0" workbookViewId="0">
      <selection activeCell="C44" sqref="C44"/>
    </sheetView>
  </sheetViews>
  <sheetFormatPr defaultColWidth="9.14285714285714" defaultRowHeight="14.25" customHeight="1" outlineLevelCol="6"/>
  <cols>
    <col min="1" max="1" width="23.5714285714286" customWidth="1"/>
    <col min="2" max="7" width="22.847619047619" customWidth="1"/>
  </cols>
  <sheetData>
    <row r="1" ht="15" customHeight="1" spans="1:7">
      <c r="A1" s="145"/>
      <c r="B1" s="146"/>
      <c r="C1" s="146"/>
      <c r="D1" s="147"/>
      <c r="G1" s="148" t="s">
        <v>207</v>
      </c>
    </row>
    <row r="2" ht="39" customHeight="1" spans="1:7">
      <c r="A2" s="137" t="str">
        <f>"2025"&amp;"年“三公”经费支出预算表"</f>
        <v>2025年“三公”经费支出预算表</v>
      </c>
      <c r="B2" s="66"/>
      <c r="C2" s="66"/>
      <c r="D2" s="66"/>
      <c r="E2" s="66"/>
      <c r="F2" s="66"/>
      <c r="G2" s="66"/>
    </row>
    <row r="3" ht="18.75" customHeight="1" spans="1:7">
      <c r="A3" s="34" t="str">
        <f>"单位名称："&amp;"永德县民政局"</f>
        <v>单位名称：永德县民政局</v>
      </c>
      <c r="B3" s="146"/>
      <c r="C3" s="146"/>
      <c r="D3" s="62"/>
      <c r="E3" s="2"/>
      <c r="G3" s="148" t="s">
        <v>208</v>
      </c>
    </row>
    <row r="4" ht="18.75" customHeight="1" spans="1:7">
      <c r="A4" s="9" t="s">
        <v>209</v>
      </c>
      <c r="B4" s="9" t="s">
        <v>210</v>
      </c>
      <c r="C4" s="26" t="s">
        <v>211</v>
      </c>
      <c r="D4" s="11" t="s">
        <v>212</v>
      </c>
      <c r="E4" s="12"/>
      <c r="F4" s="13"/>
      <c r="G4" s="26" t="s">
        <v>213</v>
      </c>
    </row>
    <row r="5" ht="18.75" customHeight="1" spans="1:7">
      <c r="A5" s="16"/>
      <c r="B5" s="149"/>
      <c r="C5" s="28"/>
      <c r="D5" s="150" t="s">
        <v>58</v>
      </c>
      <c r="E5" s="150" t="s">
        <v>214</v>
      </c>
      <c r="F5" s="150" t="s">
        <v>215</v>
      </c>
      <c r="G5" s="28"/>
    </row>
    <row r="6" ht="18.75" customHeight="1" spans="1:7">
      <c r="A6" s="151" t="s">
        <v>56</v>
      </c>
      <c r="B6" s="152">
        <v>1</v>
      </c>
      <c r="C6" s="153">
        <v>2</v>
      </c>
      <c r="D6" s="154">
        <v>3</v>
      </c>
      <c r="E6" s="154">
        <v>4</v>
      </c>
      <c r="F6" s="154">
        <v>5</v>
      </c>
      <c r="G6" s="153">
        <v>6</v>
      </c>
    </row>
    <row r="7" ht="18.75" customHeight="1" spans="1:7">
      <c r="A7" s="151" t="s">
        <v>56</v>
      </c>
      <c r="B7" s="155">
        <v>32000</v>
      </c>
      <c r="C7" s="155"/>
      <c r="D7" s="155">
        <v>24000</v>
      </c>
      <c r="E7" s="155"/>
      <c r="F7" s="155">
        <v>24000</v>
      </c>
      <c r="G7" s="155">
        <v>8000</v>
      </c>
    </row>
    <row r="8" ht="18.75" customHeight="1" spans="1:7">
      <c r="A8" s="156" t="s">
        <v>216</v>
      </c>
      <c r="B8" s="155"/>
      <c r="C8" s="155"/>
      <c r="D8" s="155"/>
      <c r="E8" s="155"/>
      <c r="F8" s="155"/>
      <c r="G8" s="155"/>
    </row>
    <row r="9" ht="18.75" customHeight="1" spans="1:7">
      <c r="A9" s="156" t="s">
        <v>217</v>
      </c>
      <c r="B9" s="155">
        <v>32000</v>
      </c>
      <c r="C9" s="155"/>
      <c r="D9" s="155">
        <v>24000</v>
      </c>
      <c r="E9" s="155"/>
      <c r="F9" s="155">
        <v>24000</v>
      </c>
      <c r="G9" s="155">
        <v>8000</v>
      </c>
    </row>
    <row r="10" ht="18.75" customHeight="1" spans="1:7">
      <c r="A10" s="156" t="s">
        <v>218</v>
      </c>
      <c r="B10" s="155"/>
      <c r="C10" s="155"/>
      <c r="D10" s="155"/>
      <c r="E10" s="155"/>
      <c r="F10" s="155"/>
      <c r="G10" s="155"/>
    </row>
    <row r="11" ht="18.75" customHeight="1" spans="1:7">
      <c r="A11" s="156" t="s">
        <v>219</v>
      </c>
      <c r="B11" s="155"/>
      <c r="C11" s="155"/>
      <c r="D11" s="155"/>
      <c r="E11" s="155"/>
      <c r="F11" s="155"/>
      <c r="G11" s="155"/>
    </row>
  </sheetData>
  <mergeCells count="7">
    <mergeCell ref="A2:G2"/>
    <mergeCell ref="A3:D3"/>
    <mergeCell ref="D4:F4"/>
    <mergeCell ref="A4:A6"/>
    <mergeCell ref="B4:B5"/>
    <mergeCell ref="C4:C5"/>
    <mergeCell ref="G4:G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43"/>
  <sheetViews>
    <sheetView showZeros="0" workbookViewId="0">
      <selection activeCell="C44" sqref="C44"/>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17.5714285714286" customWidth="1"/>
    <col min="6" max="6" width="10.2857142857143" customWidth="1"/>
    <col min="7" max="7" width="23" customWidth="1"/>
    <col min="8" max="21" width="19.847619047619" customWidth="1"/>
    <col min="22" max="23" width="20" customWidth="1"/>
  </cols>
  <sheetData>
    <row r="1" ht="18.75" customHeight="1" spans="2:23">
      <c r="B1" s="135"/>
      <c r="D1" s="136"/>
      <c r="E1" s="136"/>
      <c r="F1" s="136"/>
      <c r="G1" s="136"/>
      <c r="H1" s="63"/>
      <c r="I1" s="63"/>
      <c r="J1" s="63"/>
      <c r="K1" s="63"/>
      <c r="L1" s="63"/>
      <c r="M1" s="63"/>
      <c r="N1" s="2"/>
      <c r="O1" s="2"/>
      <c r="P1" s="2"/>
      <c r="Q1" s="63"/>
      <c r="U1" s="135"/>
      <c r="W1" s="31" t="s">
        <v>220</v>
      </c>
    </row>
    <row r="2" ht="39.75" customHeight="1" spans="1:23">
      <c r="A2" s="137" t="str">
        <f>"2025"&amp;"年部门基本支出预算表"</f>
        <v>2025年部门基本支出预算表</v>
      </c>
      <c r="B2" s="66"/>
      <c r="C2" s="66"/>
      <c r="D2" s="66"/>
      <c r="E2" s="66"/>
      <c r="F2" s="66"/>
      <c r="G2" s="66"/>
      <c r="H2" s="66"/>
      <c r="I2" s="66"/>
      <c r="J2" s="66"/>
      <c r="K2" s="66"/>
      <c r="L2" s="66"/>
      <c r="M2" s="66"/>
      <c r="N2" s="5"/>
      <c r="O2" s="5"/>
      <c r="P2" s="5"/>
      <c r="Q2" s="66"/>
      <c r="R2" s="66"/>
      <c r="S2" s="66"/>
      <c r="T2" s="66"/>
      <c r="U2" s="66"/>
      <c r="V2" s="66"/>
      <c r="W2" s="66"/>
    </row>
    <row r="3" ht="18.75" customHeight="1" spans="1:23">
      <c r="A3" s="6" t="str">
        <f>"单位名称："&amp;"永德县民政局"</f>
        <v>单位名称：永德县民政局</v>
      </c>
      <c r="B3" s="138"/>
      <c r="C3" s="138"/>
      <c r="D3" s="138"/>
      <c r="E3" s="138"/>
      <c r="F3" s="138"/>
      <c r="G3" s="138"/>
      <c r="H3" s="68"/>
      <c r="I3" s="68"/>
      <c r="J3" s="68"/>
      <c r="K3" s="68"/>
      <c r="L3" s="68"/>
      <c r="M3" s="68"/>
      <c r="N3" s="8"/>
      <c r="O3" s="8"/>
      <c r="P3" s="8"/>
      <c r="Q3" s="68"/>
      <c r="U3" s="135"/>
      <c r="W3" s="31" t="s">
        <v>208</v>
      </c>
    </row>
    <row r="4" ht="18.75" customHeight="1" spans="1:23">
      <c r="A4" s="9" t="s">
        <v>221</v>
      </c>
      <c r="B4" s="9" t="s">
        <v>222</v>
      </c>
      <c r="C4" s="9" t="s">
        <v>223</v>
      </c>
      <c r="D4" s="9" t="s">
        <v>224</v>
      </c>
      <c r="E4" s="9" t="s">
        <v>225</v>
      </c>
      <c r="F4" s="9" t="s">
        <v>226</v>
      </c>
      <c r="G4" s="9" t="s">
        <v>227</v>
      </c>
      <c r="H4" s="139" t="s">
        <v>228</v>
      </c>
      <c r="I4" s="86" t="s">
        <v>228</v>
      </c>
      <c r="J4" s="86"/>
      <c r="K4" s="86"/>
      <c r="L4" s="86"/>
      <c r="M4" s="86"/>
      <c r="N4" s="12"/>
      <c r="O4" s="12"/>
      <c r="P4" s="12"/>
      <c r="Q4" s="71" t="s">
        <v>62</v>
      </c>
      <c r="R4" s="86" t="s">
        <v>78</v>
      </c>
      <c r="S4" s="86"/>
      <c r="T4" s="86"/>
      <c r="U4" s="86"/>
      <c r="V4" s="86"/>
      <c r="W4" s="142"/>
    </row>
    <row r="5" ht="18.75" customHeight="1" spans="1:23">
      <c r="A5" s="14"/>
      <c r="B5" s="134"/>
      <c r="C5" s="14"/>
      <c r="D5" s="14"/>
      <c r="E5" s="14"/>
      <c r="F5" s="14"/>
      <c r="G5" s="14"/>
      <c r="H5" s="104" t="s">
        <v>229</v>
      </c>
      <c r="I5" s="139" t="s">
        <v>59</v>
      </c>
      <c r="J5" s="86"/>
      <c r="K5" s="86"/>
      <c r="L5" s="86"/>
      <c r="M5" s="142"/>
      <c r="N5" s="11" t="s">
        <v>230</v>
      </c>
      <c r="O5" s="12"/>
      <c r="P5" s="13"/>
      <c r="Q5" s="9" t="s">
        <v>62</v>
      </c>
      <c r="R5" s="139" t="s">
        <v>78</v>
      </c>
      <c r="S5" s="71" t="s">
        <v>65</v>
      </c>
      <c r="T5" s="86" t="s">
        <v>78</v>
      </c>
      <c r="U5" s="71" t="s">
        <v>67</v>
      </c>
      <c r="V5" s="71" t="s">
        <v>68</v>
      </c>
      <c r="W5" s="144" t="s">
        <v>69</v>
      </c>
    </row>
    <row r="6" ht="18.75" customHeight="1" spans="1:23">
      <c r="A6" s="27"/>
      <c r="B6" s="27"/>
      <c r="C6" s="27"/>
      <c r="D6" s="27"/>
      <c r="E6" s="27"/>
      <c r="F6" s="27"/>
      <c r="G6" s="27"/>
      <c r="H6" s="27"/>
      <c r="I6" s="143" t="s">
        <v>231</v>
      </c>
      <c r="J6" s="9" t="s">
        <v>232</v>
      </c>
      <c r="K6" s="9" t="s">
        <v>233</v>
      </c>
      <c r="L6" s="9" t="s">
        <v>234</v>
      </c>
      <c r="M6" s="9" t="s">
        <v>235</v>
      </c>
      <c r="N6" s="9" t="s">
        <v>59</v>
      </c>
      <c r="O6" s="9" t="s">
        <v>60</v>
      </c>
      <c r="P6" s="9" t="s">
        <v>61</v>
      </c>
      <c r="Q6" s="27"/>
      <c r="R6" s="9" t="s">
        <v>58</v>
      </c>
      <c r="S6" s="9" t="s">
        <v>65</v>
      </c>
      <c r="T6" s="9" t="s">
        <v>236</v>
      </c>
      <c r="U6" s="9" t="s">
        <v>67</v>
      </c>
      <c r="V6" s="9" t="s">
        <v>68</v>
      </c>
      <c r="W6" s="9" t="s">
        <v>69</v>
      </c>
    </row>
    <row r="7" ht="18.75" customHeight="1" spans="1:23">
      <c r="A7" s="107"/>
      <c r="B7" s="107"/>
      <c r="C7" s="107"/>
      <c r="D7" s="107"/>
      <c r="E7" s="107"/>
      <c r="F7" s="107"/>
      <c r="G7" s="107"/>
      <c r="H7" s="107"/>
      <c r="I7" s="90"/>
      <c r="J7" s="16" t="s">
        <v>237</v>
      </c>
      <c r="K7" s="16" t="s">
        <v>233</v>
      </c>
      <c r="L7" s="16" t="s">
        <v>234</v>
      </c>
      <c r="M7" s="16" t="s">
        <v>235</v>
      </c>
      <c r="N7" s="16" t="s">
        <v>233</v>
      </c>
      <c r="O7" s="16" t="s">
        <v>234</v>
      </c>
      <c r="P7" s="16" t="s">
        <v>235</v>
      </c>
      <c r="Q7" s="16" t="s">
        <v>62</v>
      </c>
      <c r="R7" s="16" t="s">
        <v>58</v>
      </c>
      <c r="S7" s="16" t="s">
        <v>65</v>
      </c>
      <c r="T7" s="16" t="s">
        <v>236</v>
      </c>
      <c r="U7" s="16" t="s">
        <v>67</v>
      </c>
      <c r="V7" s="16" t="s">
        <v>68</v>
      </c>
      <c r="W7" s="16" t="s">
        <v>69</v>
      </c>
    </row>
    <row r="8" ht="18.75" customHeight="1" spans="1:23">
      <c r="A8" s="140">
        <v>1</v>
      </c>
      <c r="B8" s="140">
        <v>2</v>
      </c>
      <c r="C8" s="140">
        <v>3</v>
      </c>
      <c r="D8" s="140">
        <v>4</v>
      </c>
      <c r="E8" s="140">
        <v>5</v>
      </c>
      <c r="F8" s="140">
        <v>6</v>
      </c>
      <c r="G8" s="140">
        <v>7</v>
      </c>
      <c r="H8" s="140">
        <v>8</v>
      </c>
      <c r="I8" s="140">
        <v>9</v>
      </c>
      <c r="J8" s="140">
        <v>10</v>
      </c>
      <c r="K8" s="140">
        <v>11</v>
      </c>
      <c r="L8" s="140">
        <v>12</v>
      </c>
      <c r="M8" s="140">
        <v>13</v>
      </c>
      <c r="N8" s="140">
        <v>14</v>
      </c>
      <c r="O8" s="140">
        <v>15</v>
      </c>
      <c r="P8" s="140">
        <v>16</v>
      </c>
      <c r="Q8" s="140">
        <v>17</v>
      </c>
      <c r="R8" s="140">
        <v>18</v>
      </c>
      <c r="S8" s="140">
        <v>19</v>
      </c>
      <c r="T8" s="140">
        <v>20</v>
      </c>
      <c r="U8" s="140">
        <v>21</v>
      </c>
      <c r="V8" s="140">
        <v>22</v>
      </c>
      <c r="W8" s="140">
        <v>23</v>
      </c>
    </row>
    <row r="9" ht="18.75" customHeight="1" spans="1:23">
      <c r="A9" s="141" t="s">
        <v>71</v>
      </c>
      <c r="B9" s="141"/>
      <c r="C9" s="141"/>
      <c r="D9" s="141"/>
      <c r="E9" s="141"/>
      <c r="F9" s="141"/>
      <c r="G9" s="141"/>
      <c r="H9" s="23">
        <v>4664056.94</v>
      </c>
      <c r="I9" s="23">
        <v>4664056.94</v>
      </c>
      <c r="J9" s="23"/>
      <c r="K9" s="23"/>
      <c r="L9" s="23">
        <v>4664056.94</v>
      </c>
      <c r="M9" s="23"/>
      <c r="N9" s="23"/>
      <c r="O9" s="23"/>
      <c r="P9" s="23"/>
      <c r="Q9" s="23"/>
      <c r="R9" s="23"/>
      <c r="S9" s="23"/>
      <c r="T9" s="23"/>
      <c r="U9" s="23"/>
      <c r="V9" s="23"/>
      <c r="W9" s="23"/>
    </row>
    <row r="10" ht="18.75" customHeight="1" spans="1:23">
      <c r="A10" s="141"/>
      <c r="B10" s="20" t="s">
        <v>238</v>
      </c>
      <c r="C10" s="20" t="s">
        <v>239</v>
      </c>
      <c r="D10" s="20" t="s">
        <v>94</v>
      </c>
      <c r="E10" s="20" t="s">
        <v>89</v>
      </c>
      <c r="F10" s="20" t="s">
        <v>240</v>
      </c>
      <c r="G10" s="20" t="s">
        <v>241</v>
      </c>
      <c r="H10" s="23">
        <v>805296</v>
      </c>
      <c r="I10" s="23">
        <v>805296</v>
      </c>
      <c r="J10" s="23"/>
      <c r="K10" s="23"/>
      <c r="L10" s="23">
        <v>805296</v>
      </c>
      <c r="M10" s="23"/>
      <c r="N10" s="23"/>
      <c r="O10" s="23"/>
      <c r="P10" s="23"/>
      <c r="Q10" s="23"/>
      <c r="R10" s="23"/>
      <c r="S10" s="23"/>
      <c r="T10" s="23"/>
      <c r="U10" s="23"/>
      <c r="V10" s="23"/>
      <c r="W10" s="23"/>
    </row>
    <row r="11" ht="18.75" customHeight="1" spans="1:23">
      <c r="A11" s="24"/>
      <c r="B11" s="20" t="s">
        <v>242</v>
      </c>
      <c r="C11" s="20" t="s">
        <v>243</v>
      </c>
      <c r="D11" s="20" t="s">
        <v>94</v>
      </c>
      <c r="E11" s="20" t="s">
        <v>89</v>
      </c>
      <c r="F11" s="20" t="s">
        <v>240</v>
      </c>
      <c r="G11" s="20" t="s">
        <v>241</v>
      </c>
      <c r="H11" s="23">
        <v>363708</v>
      </c>
      <c r="I11" s="23">
        <v>363708</v>
      </c>
      <c r="J11" s="23"/>
      <c r="K11" s="23"/>
      <c r="L11" s="23">
        <v>363708</v>
      </c>
      <c r="M11" s="23"/>
      <c r="N11" s="23"/>
      <c r="O11" s="23"/>
      <c r="P11" s="23"/>
      <c r="Q11" s="23"/>
      <c r="R11" s="23"/>
      <c r="S11" s="23"/>
      <c r="T11" s="23"/>
      <c r="U11" s="23"/>
      <c r="V11" s="23"/>
      <c r="W11" s="23"/>
    </row>
    <row r="12" ht="18.75" customHeight="1" spans="1:23">
      <c r="A12" s="24"/>
      <c r="B12" s="20" t="s">
        <v>238</v>
      </c>
      <c r="C12" s="20" t="s">
        <v>239</v>
      </c>
      <c r="D12" s="20" t="s">
        <v>94</v>
      </c>
      <c r="E12" s="20" t="s">
        <v>89</v>
      </c>
      <c r="F12" s="20" t="s">
        <v>244</v>
      </c>
      <c r="G12" s="20" t="s">
        <v>245</v>
      </c>
      <c r="H12" s="23">
        <v>96480</v>
      </c>
      <c r="I12" s="23">
        <v>96480</v>
      </c>
      <c r="J12" s="23"/>
      <c r="K12" s="23"/>
      <c r="L12" s="23">
        <v>96480</v>
      </c>
      <c r="M12" s="23"/>
      <c r="N12" s="23"/>
      <c r="O12" s="23"/>
      <c r="P12" s="23"/>
      <c r="Q12" s="23"/>
      <c r="R12" s="23"/>
      <c r="S12" s="23"/>
      <c r="T12" s="23"/>
      <c r="U12" s="23"/>
      <c r="V12" s="23"/>
      <c r="W12" s="23"/>
    </row>
    <row r="13" ht="18.75" customHeight="1" spans="1:23">
      <c r="A13" s="24"/>
      <c r="B13" s="20" t="s">
        <v>242</v>
      </c>
      <c r="C13" s="20" t="s">
        <v>243</v>
      </c>
      <c r="D13" s="20" t="s">
        <v>94</v>
      </c>
      <c r="E13" s="20" t="s">
        <v>89</v>
      </c>
      <c r="F13" s="20" t="s">
        <v>244</v>
      </c>
      <c r="G13" s="20" t="s">
        <v>245</v>
      </c>
      <c r="H13" s="23">
        <v>456673.44</v>
      </c>
      <c r="I13" s="23">
        <v>456673.44</v>
      </c>
      <c r="J13" s="23"/>
      <c r="K13" s="23"/>
      <c r="L13" s="23">
        <v>456673.44</v>
      </c>
      <c r="M13" s="23"/>
      <c r="N13" s="23"/>
      <c r="O13" s="23"/>
      <c r="P13" s="23"/>
      <c r="Q13" s="23"/>
      <c r="R13" s="23"/>
      <c r="S13" s="23"/>
      <c r="T13" s="23"/>
      <c r="U13" s="23"/>
      <c r="V13" s="23"/>
      <c r="W13" s="23"/>
    </row>
    <row r="14" ht="18.75" customHeight="1" spans="1:23">
      <c r="A14" s="24"/>
      <c r="B14" s="20" t="s">
        <v>238</v>
      </c>
      <c r="C14" s="20" t="s">
        <v>239</v>
      </c>
      <c r="D14" s="20" t="s">
        <v>151</v>
      </c>
      <c r="E14" s="20" t="s">
        <v>152</v>
      </c>
      <c r="F14" s="20" t="s">
        <v>244</v>
      </c>
      <c r="G14" s="20" t="s">
        <v>245</v>
      </c>
      <c r="H14" s="23"/>
      <c r="I14" s="23"/>
      <c r="J14" s="23"/>
      <c r="K14" s="23"/>
      <c r="L14" s="23"/>
      <c r="M14" s="23"/>
      <c r="N14" s="23"/>
      <c r="O14" s="23"/>
      <c r="P14" s="23"/>
      <c r="Q14" s="23"/>
      <c r="R14" s="23"/>
      <c r="S14" s="23"/>
      <c r="T14" s="23"/>
      <c r="U14" s="23"/>
      <c r="V14" s="23"/>
      <c r="W14" s="23"/>
    </row>
    <row r="15" ht="18.75" customHeight="1" spans="1:23">
      <c r="A15" s="24"/>
      <c r="B15" s="20" t="s">
        <v>242</v>
      </c>
      <c r="C15" s="20" t="s">
        <v>243</v>
      </c>
      <c r="D15" s="20" t="s">
        <v>88</v>
      </c>
      <c r="E15" s="20" t="s">
        <v>89</v>
      </c>
      <c r="F15" s="20" t="s">
        <v>244</v>
      </c>
      <c r="G15" s="20" t="s">
        <v>245</v>
      </c>
      <c r="H15" s="23"/>
      <c r="I15" s="23"/>
      <c r="J15" s="23"/>
      <c r="K15" s="23"/>
      <c r="L15" s="23"/>
      <c r="M15" s="23"/>
      <c r="N15" s="23"/>
      <c r="O15" s="23"/>
      <c r="P15" s="23"/>
      <c r="Q15" s="23"/>
      <c r="R15" s="23"/>
      <c r="S15" s="23"/>
      <c r="T15" s="23"/>
      <c r="U15" s="23"/>
      <c r="V15" s="23"/>
      <c r="W15" s="23"/>
    </row>
    <row r="16" ht="18.75" customHeight="1" spans="1:23">
      <c r="A16" s="24"/>
      <c r="B16" s="20" t="s">
        <v>242</v>
      </c>
      <c r="C16" s="20" t="s">
        <v>243</v>
      </c>
      <c r="D16" s="20" t="s">
        <v>94</v>
      </c>
      <c r="E16" s="20" t="s">
        <v>89</v>
      </c>
      <c r="F16" s="20" t="s">
        <v>246</v>
      </c>
      <c r="G16" s="20" t="s">
        <v>247</v>
      </c>
      <c r="H16" s="23">
        <v>30309</v>
      </c>
      <c r="I16" s="23">
        <v>30309</v>
      </c>
      <c r="J16" s="23"/>
      <c r="K16" s="23"/>
      <c r="L16" s="23">
        <v>30309</v>
      </c>
      <c r="M16" s="23"/>
      <c r="N16" s="23"/>
      <c r="O16" s="23"/>
      <c r="P16" s="23"/>
      <c r="Q16" s="23"/>
      <c r="R16" s="23"/>
      <c r="S16" s="23"/>
      <c r="T16" s="23"/>
      <c r="U16" s="23"/>
      <c r="V16" s="23"/>
      <c r="W16" s="23"/>
    </row>
    <row r="17" ht="18.75" customHeight="1" spans="1:23">
      <c r="A17" s="24"/>
      <c r="B17" s="20" t="s">
        <v>248</v>
      </c>
      <c r="C17" s="20" t="s">
        <v>249</v>
      </c>
      <c r="D17" s="20" t="s">
        <v>94</v>
      </c>
      <c r="E17" s="20" t="s">
        <v>89</v>
      </c>
      <c r="F17" s="20" t="s">
        <v>246</v>
      </c>
      <c r="G17" s="20" t="s">
        <v>247</v>
      </c>
      <c r="H17" s="23">
        <v>153660</v>
      </c>
      <c r="I17" s="23">
        <v>153660</v>
      </c>
      <c r="J17" s="23"/>
      <c r="K17" s="23"/>
      <c r="L17" s="23">
        <v>153660</v>
      </c>
      <c r="M17" s="23"/>
      <c r="N17" s="23"/>
      <c r="O17" s="23"/>
      <c r="P17" s="23"/>
      <c r="Q17" s="23"/>
      <c r="R17" s="23"/>
      <c r="S17" s="23"/>
      <c r="T17" s="23"/>
      <c r="U17" s="23"/>
      <c r="V17" s="23"/>
      <c r="W17" s="23"/>
    </row>
    <row r="18" ht="18.75" customHeight="1" spans="1:23">
      <c r="A18" s="24"/>
      <c r="B18" s="20" t="s">
        <v>250</v>
      </c>
      <c r="C18" s="20" t="s">
        <v>251</v>
      </c>
      <c r="D18" s="20" t="s">
        <v>94</v>
      </c>
      <c r="E18" s="20" t="s">
        <v>89</v>
      </c>
      <c r="F18" s="20" t="s">
        <v>252</v>
      </c>
      <c r="G18" s="20" t="s">
        <v>253</v>
      </c>
      <c r="H18" s="23">
        <v>360000</v>
      </c>
      <c r="I18" s="23">
        <v>360000</v>
      </c>
      <c r="J18" s="23"/>
      <c r="K18" s="23"/>
      <c r="L18" s="23">
        <v>360000</v>
      </c>
      <c r="M18" s="23"/>
      <c r="N18" s="23"/>
      <c r="O18" s="23"/>
      <c r="P18" s="23"/>
      <c r="Q18" s="23"/>
      <c r="R18" s="23"/>
      <c r="S18" s="23"/>
      <c r="T18" s="23"/>
      <c r="U18" s="23"/>
      <c r="V18" s="23"/>
      <c r="W18" s="23"/>
    </row>
    <row r="19" ht="18.75" customHeight="1" spans="1:23">
      <c r="A19" s="24"/>
      <c r="B19" s="20" t="s">
        <v>238</v>
      </c>
      <c r="C19" s="20" t="s">
        <v>239</v>
      </c>
      <c r="D19" s="20" t="s">
        <v>94</v>
      </c>
      <c r="E19" s="20" t="s">
        <v>89</v>
      </c>
      <c r="F19" s="20" t="s">
        <v>252</v>
      </c>
      <c r="G19" s="20" t="s">
        <v>253</v>
      </c>
      <c r="H19" s="23">
        <v>595385.76</v>
      </c>
      <c r="I19" s="23">
        <v>595385.76</v>
      </c>
      <c r="J19" s="23"/>
      <c r="K19" s="23"/>
      <c r="L19" s="23">
        <v>595385.76</v>
      </c>
      <c r="M19" s="23"/>
      <c r="N19" s="23"/>
      <c r="O19" s="23"/>
      <c r="P19" s="23"/>
      <c r="Q19" s="23"/>
      <c r="R19" s="23"/>
      <c r="S19" s="23"/>
      <c r="T19" s="23"/>
      <c r="U19" s="23"/>
      <c r="V19" s="23"/>
      <c r="W19" s="23"/>
    </row>
    <row r="20" ht="18.75" customHeight="1" spans="1:23">
      <c r="A20" s="24"/>
      <c r="B20" s="20" t="s">
        <v>238</v>
      </c>
      <c r="C20" s="20" t="s">
        <v>239</v>
      </c>
      <c r="D20" s="20" t="s">
        <v>94</v>
      </c>
      <c r="E20" s="20" t="s">
        <v>89</v>
      </c>
      <c r="F20" s="20" t="s">
        <v>252</v>
      </c>
      <c r="G20" s="20" t="s">
        <v>253</v>
      </c>
      <c r="H20" s="23">
        <v>214800</v>
      </c>
      <c r="I20" s="23">
        <v>214800</v>
      </c>
      <c r="J20" s="23"/>
      <c r="K20" s="23"/>
      <c r="L20" s="23">
        <v>214800</v>
      </c>
      <c r="M20" s="23"/>
      <c r="N20" s="23"/>
      <c r="O20" s="23"/>
      <c r="P20" s="23"/>
      <c r="Q20" s="23"/>
      <c r="R20" s="23"/>
      <c r="S20" s="23"/>
      <c r="T20" s="23"/>
      <c r="U20" s="23"/>
      <c r="V20" s="23"/>
      <c r="W20" s="23"/>
    </row>
    <row r="21" ht="18.75" customHeight="1" spans="1:23">
      <c r="A21" s="24"/>
      <c r="B21" s="20" t="s">
        <v>254</v>
      </c>
      <c r="C21" s="20" t="s">
        <v>255</v>
      </c>
      <c r="D21" s="20" t="s">
        <v>105</v>
      </c>
      <c r="E21" s="20" t="s">
        <v>106</v>
      </c>
      <c r="F21" s="20" t="s">
        <v>256</v>
      </c>
      <c r="G21" s="20" t="s">
        <v>257</v>
      </c>
      <c r="H21" s="23">
        <v>429760.51</v>
      </c>
      <c r="I21" s="23">
        <v>429760.51</v>
      </c>
      <c r="J21" s="23"/>
      <c r="K21" s="23"/>
      <c r="L21" s="23">
        <v>429760.51</v>
      </c>
      <c r="M21" s="23"/>
      <c r="N21" s="23"/>
      <c r="O21" s="23"/>
      <c r="P21" s="23"/>
      <c r="Q21" s="23"/>
      <c r="R21" s="23"/>
      <c r="S21" s="23"/>
      <c r="T21" s="23"/>
      <c r="U21" s="23"/>
      <c r="V21" s="23"/>
      <c r="W21" s="23"/>
    </row>
    <row r="22" ht="18.75" customHeight="1" spans="1:23">
      <c r="A22" s="24"/>
      <c r="B22" s="20" t="s">
        <v>254</v>
      </c>
      <c r="C22" s="20" t="s">
        <v>255</v>
      </c>
      <c r="D22" s="20" t="s">
        <v>107</v>
      </c>
      <c r="E22" s="20" t="s">
        <v>108</v>
      </c>
      <c r="F22" s="20" t="s">
        <v>258</v>
      </c>
      <c r="G22" s="20" t="s">
        <v>259</v>
      </c>
      <c r="H22" s="23"/>
      <c r="I22" s="23"/>
      <c r="J22" s="23"/>
      <c r="K22" s="23"/>
      <c r="L22" s="23"/>
      <c r="M22" s="23"/>
      <c r="N22" s="23"/>
      <c r="O22" s="23"/>
      <c r="P22" s="23"/>
      <c r="Q22" s="23"/>
      <c r="R22" s="23"/>
      <c r="S22" s="23"/>
      <c r="T22" s="23"/>
      <c r="U22" s="23"/>
      <c r="V22" s="23"/>
      <c r="W22" s="23"/>
    </row>
    <row r="23" ht="18.75" customHeight="1" spans="1:23">
      <c r="A23" s="24"/>
      <c r="B23" s="20" t="s">
        <v>254</v>
      </c>
      <c r="C23" s="20" t="s">
        <v>255</v>
      </c>
      <c r="D23" s="20" t="s">
        <v>141</v>
      </c>
      <c r="E23" s="20" t="s">
        <v>142</v>
      </c>
      <c r="F23" s="20" t="s">
        <v>260</v>
      </c>
      <c r="G23" s="20" t="s">
        <v>261</v>
      </c>
      <c r="H23" s="23">
        <v>190706.23</v>
      </c>
      <c r="I23" s="23">
        <v>190706.23</v>
      </c>
      <c r="J23" s="23"/>
      <c r="K23" s="23"/>
      <c r="L23" s="23">
        <v>190706.23</v>
      </c>
      <c r="M23" s="23"/>
      <c r="N23" s="23"/>
      <c r="O23" s="23"/>
      <c r="P23" s="23"/>
      <c r="Q23" s="23"/>
      <c r="R23" s="23"/>
      <c r="S23" s="23"/>
      <c r="T23" s="23"/>
      <c r="U23" s="23"/>
      <c r="V23" s="23"/>
      <c r="W23" s="23"/>
    </row>
    <row r="24" ht="18.75" customHeight="1" spans="1:23">
      <c r="A24" s="24"/>
      <c r="B24" s="20" t="s">
        <v>254</v>
      </c>
      <c r="C24" s="20" t="s">
        <v>255</v>
      </c>
      <c r="D24" s="20" t="s">
        <v>143</v>
      </c>
      <c r="E24" s="20" t="s">
        <v>144</v>
      </c>
      <c r="F24" s="20" t="s">
        <v>260</v>
      </c>
      <c r="G24" s="20" t="s">
        <v>261</v>
      </c>
      <c r="H24" s="23"/>
      <c r="I24" s="23"/>
      <c r="J24" s="23"/>
      <c r="K24" s="23"/>
      <c r="L24" s="23"/>
      <c r="M24" s="23"/>
      <c r="N24" s="23"/>
      <c r="O24" s="23"/>
      <c r="P24" s="23"/>
      <c r="Q24" s="23"/>
      <c r="R24" s="23"/>
      <c r="S24" s="23"/>
      <c r="T24" s="23"/>
      <c r="U24" s="23"/>
      <c r="V24" s="23"/>
      <c r="W24" s="23"/>
    </row>
    <row r="25" ht="18.75" customHeight="1" spans="1:23">
      <c r="A25" s="24"/>
      <c r="B25" s="20" t="s">
        <v>254</v>
      </c>
      <c r="C25" s="20" t="s">
        <v>255</v>
      </c>
      <c r="D25" s="20" t="s">
        <v>94</v>
      </c>
      <c r="E25" s="20" t="s">
        <v>89</v>
      </c>
      <c r="F25" s="20" t="s">
        <v>262</v>
      </c>
      <c r="G25" s="20" t="s">
        <v>263</v>
      </c>
      <c r="H25" s="23">
        <v>11983.73</v>
      </c>
      <c r="I25" s="23">
        <v>11983.73</v>
      </c>
      <c r="J25" s="23"/>
      <c r="K25" s="23"/>
      <c r="L25" s="23">
        <v>11983.73</v>
      </c>
      <c r="M25" s="23"/>
      <c r="N25" s="23"/>
      <c r="O25" s="23"/>
      <c r="P25" s="23"/>
      <c r="Q25" s="23"/>
      <c r="R25" s="23"/>
      <c r="S25" s="23"/>
      <c r="T25" s="23"/>
      <c r="U25" s="23"/>
      <c r="V25" s="23"/>
      <c r="W25" s="23"/>
    </row>
    <row r="26" ht="18.75" customHeight="1" spans="1:23">
      <c r="A26" s="24"/>
      <c r="B26" s="20" t="s">
        <v>254</v>
      </c>
      <c r="C26" s="20" t="s">
        <v>255</v>
      </c>
      <c r="D26" s="20" t="s">
        <v>145</v>
      </c>
      <c r="E26" s="20" t="s">
        <v>146</v>
      </c>
      <c r="F26" s="20" t="s">
        <v>262</v>
      </c>
      <c r="G26" s="20" t="s">
        <v>263</v>
      </c>
      <c r="H26" s="23">
        <v>5372.01</v>
      </c>
      <c r="I26" s="23">
        <v>5372.01</v>
      </c>
      <c r="J26" s="23"/>
      <c r="K26" s="23"/>
      <c r="L26" s="23">
        <v>5372.01</v>
      </c>
      <c r="M26" s="23"/>
      <c r="N26" s="23"/>
      <c r="O26" s="23"/>
      <c r="P26" s="23"/>
      <c r="Q26" s="23"/>
      <c r="R26" s="23"/>
      <c r="S26" s="23"/>
      <c r="T26" s="23"/>
      <c r="U26" s="23"/>
      <c r="V26" s="23"/>
      <c r="W26" s="23"/>
    </row>
    <row r="27" ht="18.75" customHeight="1" spans="1:23">
      <c r="A27" s="24"/>
      <c r="B27" s="20" t="s">
        <v>254</v>
      </c>
      <c r="C27" s="20" t="s">
        <v>255</v>
      </c>
      <c r="D27" s="20" t="s">
        <v>145</v>
      </c>
      <c r="E27" s="20" t="s">
        <v>146</v>
      </c>
      <c r="F27" s="20" t="s">
        <v>262</v>
      </c>
      <c r="G27" s="20" t="s">
        <v>263</v>
      </c>
      <c r="H27" s="23">
        <v>13330</v>
      </c>
      <c r="I27" s="23">
        <v>13330</v>
      </c>
      <c r="J27" s="23"/>
      <c r="K27" s="23"/>
      <c r="L27" s="23">
        <v>13330</v>
      </c>
      <c r="M27" s="23"/>
      <c r="N27" s="23"/>
      <c r="O27" s="23"/>
      <c r="P27" s="23"/>
      <c r="Q27" s="23"/>
      <c r="R27" s="23"/>
      <c r="S27" s="23"/>
      <c r="T27" s="23"/>
      <c r="U27" s="23"/>
      <c r="V27" s="23"/>
      <c r="W27" s="23"/>
    </row>
    <row r="28" ht="18.75" customHeight="1" spans="1:23">
      <c r="A28" s="24"/>
      <c r="B28" s="20" t="s">
        <v>264</v>
      </c>
      <c r="C28" s="20" t="s">
        <v>158</v>
      </c>
      <c r="D28" s="20" t="s">
        <v>157</v>
      </c>
      <c r="E28" s="20" t="s">
        <v>158</v>
      </c>
      <c r="F28" s="20" t="s">
        <v>265</v>
      </c>
      <c r="G28" s="20" t="s">
        <v>158</v>
      </c>
      <c r="H28" s="23">
        <v>322320.38</v>
      </c>
      <c r="I28" s="23">
        <v>322320.38</v>
      </c>
      <c r="J28" s="23"/>
      <c r="K28" s="23"/>
      <c r="L28" s="23">
        <v>322320.38</v>
      </c>
      <c r="M28" s="23"/>
      <c r="N28" s="23"/>
      <c r="O28" s="23"/>
      <c r="P28" s="23"/>
      <c r="Q28" s="23"/>
      <c r="R28" s="23"/>
      <c r="S28" s="23"/>
      <c r="T28" s="23"/>
      <c r="U28" s="23"/>
      <c r="V28" s="23"/>
      <c r="W28" s="23"/>
    </row>
    <row r="29" ht="18.75" customHeight="1" spans="1:23">
      <c r="A29" s="24"/>
      <c r="B29" s="20" t="s">
        <v>266</v>
      </c>
      <c r="C29" s="20" t="s">
        <v>267</v>
      </c>
      <c r="D29" s="20" t="s">
        <v>94</v>
      </c>
      <c r="E29" s="20" t="s">
        <v>89</v>
      </c>
      <c r="F29" s="20" t="s">
        <v>268</v>
      </c>
      <c r="G29" s="20" t="s">
        <v>269</v>
      </c>
      <c r="H29" s="23">
        <v>10800</v>
      </c>
      <c r="I29" s="23">
        <v>10800</v>
      </c>
      <c r="J29" s="23"/>
      <c r="K29" s="23"/>
      <c r="L29" s="23">
        <v>10800</v>
      </c>
      <c r="M29" s="23"/>
      <c r="N29" s="23"/>
      <c r="O29" s="23"/>
      <c r="P29" s="23"/>
      <c r="Q29" s="23"/>
      <c r="R29" s="23"/>
      <c r="S29" s="23"/>
      <c r="T29" s="23"/>
      <c r="U29" s="23"/>
      <c r="V29" s="23"/>
      <c r="W29" s="23"/>
    </row>
    <row r="30" ht="18.75" customHeight="1" spans="1:23">
      <c r="A30" s="24"/>
      <c r="B30" s="20" t="s">
        <v>266</v>
      </c>
      <c r="C30" s="20" t="s">
        <v>267</v>
      </c>
      <c r="D30" s="20" t="s">
        <v>94</v>
      </c>
      <c r="E30" s="20" t="s">
        <v>89</v>
      </c>
      <c r="F30" s="20" t="s">
        <v>270</v>
      </c>
      <c r="G30" s="20" t="s">
        <v>271</v>
      </c>
      <c r="H30" s="23">
        <v>23000</v>
      </c>
      <c r="I30" s="23">
        <v>23000</v>
      </c>
      <c r="J30" s="23"/>
      <c r="K30" s="23"/>
      <c r="L30" s="23">
        <v>23000</v>
      </c>
      <c r="M30" s="23"/>
      <c r="N30" s="23"/>
      <c r="O30" s="23"/>
      <c r="P30" s="23"/>
      <c r="Q30" s="23"/>
      <c r="R30" s="23"/>
      <c r="S30" s="23"/>
      <c r="T30" s="23"/>
      <c r="U30" s="23"/>
      <c r="V30" s="23"/>
      <c r="W30" s="23"/>
    </row>
    <row r="31" ht="18.75" customHeight="1" spans="1:23">
      <c r="A31" s="24"/>
      <c r="B31" s="20" t="s">
        <v>266</v>
      </c>
      <c r="C31" s="20" t="s">
        <v>267</v>
      </c>
      <c r="D31" s="20" t="s">
        <v>94</v>
      </c>
      <c r="E31" s="20" t="s">
        <v>89</v>
      </c>
      <c r="F31" s="20" t="s">
        <v>272</v>
      </c>
      <c r="G31" s="20" t="s">
        <v>273</v>
      </c>
      <c r="H31" s="23">
        <v>28000</v>
      </c>
      <c r="I31" s="23">
        <v>28000</v>
      </c>
      <c r="J31" s="23"/>
      <c r="K31" s="23"/>
      <c r="L31" s="23">
        <v>28000</v>
      </c>
      <c r="M31" s="23"/>
      <c r="N31" s="23"/>
      <c r="O31" s="23"/>
      <c r="P31" s="23"/>
      <c r="Q31" s="23"/>
      <c r="R31" s="23"/>
      <c r="S31" s="23"/>
      <c r="T31" s="23"/>
      <c r="U31" s="23"/>
      <c r="V31" s="23"/>
      <c r="W31" s="23"/>
    </row>
    <row r="32" ht="18.75" customHeight="1" spans="1:23">
      <c r="A32" s="24"/>
      <c r="B32" s="20" t="s">
        <v>274</v>
      </c>
      <c r="C32" s="20" t="s">
        <v>275</v>
      </c>
      <c r="D32" s="20" t="s">
        <v>94</v>
      </c>
      <c r="E32" s="20" t="s">
        <v>89</v>
      </c>
      <c r="F32" s="20" t="s">
        <v>276</v>
      </c>
      <c r="G32" s="20" t="s">
        <v>213</v>
      </c>
      <c r="H32" s="23">
        <v>8000</v>
      </c>
      <c r="I32" s="23">
        <v>8000</v>
      </c>
      <c r="J32" s="23"/>
      <c r="K32" s="23"/>
      <c r="L32" s="23">
        <v>8000</v>
      </c>
      <c r="M32" s="23"/>
      <c r="N32" s="23"/>
      <c r="O32" s="23"/>
      <c r="P32" s="23"/>
      <c r="Q32" s="23"/>
      <c r="R32" s="23"/>
      <c r="S32" s="23"/>
      <c r="T32" s="23"/>
      <c r="U32" s="23"/>
      <c r="V32" s="23"/>
      <c r="W32" s="23"/>
    </row>
    <row r="33" ht="18.75" customHeight="1" spans="1:23">
      <c r="A33" s="24"/>
      <c r="B33" s="20" t="s">
        <v>266</v>
      </c>
      <c r="C33" s="20" t="s">
        <v>267</v>
      </c>
      <c r="D33" s="20" t="s">
        <v>94</v>
      </c>
      <c r="E33" s="20" t="s">
        <v>89</v>
      </c>
      <c r="F33" s="20" t="s">
        <v>277</v>
      </c>
      <c r="G33" s="20" t="s">
        <v>278</v>
      </c>
      <c r="H33" s="23">
        <v>14200</v>
      </c>
      <c r="I33" s="23">
        <v>14200</v>
      </c>
      <c r="J33" s="23"/>
      <c r="K33" s="23"/>
      <c r="L33" s="23">
        <v>14200</v>
      </c>
      <c r="M33" s="23"/>
      <c r="N33" s="23"/>
      <c r="O33" s="23"/>
      <c r="P33" s="23"/>
      <c r="Q33" s="23"/>
      <c r="R33" s="23"/>
      <c r="S33" s="23"/>
      <c r="T33" s="23"/>
      <c r="U33" s="23"/>
      <c r="V33" s="23"/>
      <c r="W33" s="23"/>
    </row>
    <row r="34" ht="18.75" customHeight="1" spans="1:23">
      <c r="A34" s="24"/>
      <c r="B34" s="20" t="s">
        <v>266</v>
      </c>
      <c r="C34" s="20" t="s">
        <v>267</v>
      </c>
      <c r="D34" s="20" t="s">
        <v>88</v>
      </c>
      <c r="E34" s="20" t="s">
        <v>89</v>
      </c>
      <c r="F34" s="20" t="s">
        <v>268</v>
      </c>
      <c r="G34" s="20" t="s">
        <v>269</v>
      </c>
      <c r="H34" s="23"/>
      <c r="I34" s="23"/>
      <c r="J34" s="23"/>
      <c r="K34" s="23"/>
      <c r="L34" s="23"/>
      <c r="M34" s="23"/>
      <c r="N34" s="23"/>
      <c r="O34" s="23"/>
      <c r="P34" s="23"/>
      <c r="Q34" s="23"/>
      <c r="R34" s="23"/>
      <c r="S34" s="23"/>
      <c r="T34" s="23"/>
      <c r="U34" s="23"/>
      <c r="V34" s="23"/>
      <c r="W34" s="23"/>
    </row>
    <row r="35" ht="18.75" customHeight="1" spans="1:23">
      <c r="A35" s="24"/>
      <c r="B35" s="20" t="s">
        <v>279</v>
      </c>
      <c r="C35" s="20" t="s">
        <v>280</v>
      </c>
      <c r="D35" s="20" t="s">
        <v>94</v>
      </c>
      <c r="E35" s="20" t="s">
        <v>89</v>
      </c>
      <c r="F35" s="20" t="s">
        <v>281</v>
      </c>
      <c r="G35" s="20" t="s">
        <v>280</v>
      </c>
      <c r="H35" s="23">
        <v>23380.08</v>
      </c>
      <c r="I35" s="23">
        <v>23380.08</v>
      </c>
      <c r="J35" s="23"/>
      <c r="K35" s="23"/>
      <c r="L35" s="23">
        <v>23380.08</v>
      </c>
      <c r="M35" s="23"/>
      <c r="N35" s="23"/>
      <c r="O35" s="23"/>
      <c r="P35" s="23"/>
      <c r="Q35" s="23"/>
      <c r="R35" s="23"/>
      <c r="S35" s="23"/>
      <c r="T35" s="23"/>
      <c r="U35" s="23"/>
      <c r="V35" s="23"/>
      <c r="W35" s="23"/>
    </row>
    <row r="36" ht="18.75" customHeight="1" spans="1:23">
      <c r="A36" s="24"/>
      <c r="B36" s="20" t="s">
        <v>282</v>
      </c>
      <c r="C36" s="20" t="s">
        <v>283</v>
      </c>
      <c r="D36" s="20" t="s">
        <v>94</v>
      </c>
      <c r="E36" s="20" t="s">
        <v>89</v>
      </c>
      <c r="F36" s="20" t="s">
        <v>284</v>
      </c>
      <c r="G36" s="20" t="s">
        <v>283</v>
      </c>
      <c r="H36" s="23">
        <v>24000</v>
      </c>
      <c r="I36" s="23">
        <v>24000</v>
      </c>
      <c r="J36" s="23"/>
      <c r="K36" s="23"/>
      <c r="L36" s="23">
        <v>24000</v>
      </c>
      <c r="M36" s="23"/>
      <c r="N36" s="23"/>
      <c r="O36" s="23"/>
      <c r="P36" s="23"/>
      <c r="Q36" s="23"/>
      <c r="R36" s="23"/>
      <c r="S36" s="23"/>
      <c r="T36" s="23"/>
      <c r="U36" s="23"/>
      <c r="V36" s="23"/>
      <c r="W36" s="23"/>
    </row>
    <row r="37" ht="18.75" customHeight="1" spans="1:23">
      <c r="A37" s="24"/>
      <c r="B37" s="20" t="s">
        <v>285</v>
      </c>
      <c r="C37" s="20" t="s">
        <v>286</v>
      </c>
      <c r="D37" s="20" t="s">
        <v>94</v>
      </c>
      <c r="E37" s="20" t="s">
        <v>89</v>
      </c>
      <c r="F37" s="20" t="s">
        <v>287</v>
      </c>
      <c r="G37" s="20" t="s">
        <v>288</v>
      </c>
      <c r="H37" s="23">
        <v>69600</v>
      </c>
      <c r="I37" s="23">
        <v>69600</v>
      </c>
      <c r="J37" s="23"/>
      <c r="K37" s="23"/>
      <c r="L37" s="23">
        <v>69600</v>
      </c>
      <c r="M37" s="23"/>
      <c r="N37" s="23"/>
      <c r="O37" s="23"/>
      <c r="P37" s="23"/>
      <c r="Q37" s="23"/>
      <c r="R37" s="23"/>
      <c r="S37" s="23"/>
      <c r="T37" s="23"/>
      <c r="U37" s="23"/>
      <c r="V37" s="23"/>
      <c r="W37" s="23"/>
    </row>
    <row r="38" ht="18.75" customHeight="1" spans="1:23">
      <c r="A38" s="24"/>
      <c r="B38" s="20" t="s">
        <v>289</v>
      </c>
      <c r="C38" s="20" t="s">
        <v>290</v>
      </c>
      <c r="D38" s="20" t="s">
        <v>103</v>
      </c>
      <c r="E38" s="20" t="s">
        <v>104</v>
      </c>
      <c r="F38" s="20" t="s">
        <v>277</v>
      </c>
      <c r="G38" s="20" t="s">
        <v>278</v>
      </c>
      <c r="H38" s="23">
        <v>7500</v>
      </c>
      <c r="I38" s="23">
        <v>7500</v>
      </c>
      <c r="J38" s="23"/>
      <c r="K38" s="23"/>
      <c r="L38" s="23">
        <v>7500</v>
      </c>
      <c r="M38" s="23"/>
      <c r="N38" s="23"/>
      <c r="O38" s="23"/>
      <c r="P38" s="23"/>
      <c r="Q38" s="23"/>
      <c r="R38" s="23"/>
      <c r="S38" s="23"/>
      <c r="T38" s="23"/>
      <c r="U38" s="23"/>
      <c r="V38" s="23"/>
      <c r="W38" s="23"/>
    </row>
    <row r="39" ht="18.75" customHeight="1" spans="1:23">
      <c r="A39" s="24"/>
      <c r="B39" s="20" t="s">
        <v>291</v>
      </c>
      <c r="C39" s="20" t="s">
        <v>292</v>
      </c>
      <c r="D39" s="20" t="s">
        <v>103</v>
      </c>
      <c r="E39" s="20" t="s">
        <v>104</v>
      </c>
      <c r="F39" s="20" t="s">
        <v>293</v>
      </c>
      <c r="G39" s="20" t="s">
        <v>292</v>
      </c>
      <c r="H39" s="23">
        <v>325396.8</v>
      </c>
      <c r="I39" s="23">
        <v>325396.8</v>
      </c>
      <c r="J39" s="23"/>
      <c r="K39" s="23"/>
      <c r="L39" s="23">
        <v>325396.8</v>
      </c>
      <c r="M39" s="23"/>
      <c r="N39" s="23"/>
      <c r="O39" s="23"/>
      <c r="P39" s="23"/>
      <c r="Q39" s="23"/>
      <c r="R39" s="23"/>
      <c r="S39" s="23"/>
      <c r="T39" s="23"/>
      <c r="U39" s="23"/>
      <c r="V39" s="23"/>
      <c r="W39" s="23"/>
    </row>
    <row r="40" ht="18.75" customHeight="1" spans="1:23">
      <c r="A40" s="24"/>
      <c r="B40" s="20" t="s">
        <v>294</v>
      </c>
      <c r="C40" s="20" t="s">
        <v>295</v>
      </c>
      <c r="D40" s="20" t="s">
        <v>99</v>
      </c>
      <c r="E40" s="20" t="s">
        <v>100</v>
      </c>
      <c r="F40" s="20" t="s">
        <v>296</v>
      </c>
      <c r="G40" s="20" t="s">
        <v>295</v>
      </c>
      <c r="H40" s="23">
        <v>26964</v>
      </c>
      <c r="I40" s="23">
        <v>26964</v>
      </c>
      <c r="J40" s="23"/>
      <c r="K40" s="23"/>
      <c r="L40" s="23">
        <v>26964</v>
      </c>
      <c r="M40" s="23"/>
      <c r="N40" s="23"/>
      <c r="O40" s="23"/>
      <c r="P40" s="23"/>
      <c r="Q40" s="23"/>
      <c r="R40" s="23"/>
      <c r="S40" s="23"/>
      <c r="T40" s="23"/>
      <c r="U40" s="23"/>
      <c r="V40" s="23"/>
      <c r="W40" s="23"/>
    </row>
    <row r="41" ht="18.75" customHeight="1" spans="1:23">
      <c r="A41" s="24"/>
      <c r="B41" s="20" t="s">
        <v>297</v>
      </c>
      <c r="C41" s="20" t="s">
        <v>298</v>
      </c>
      <c r="D41" s="20" t="s">
        <v>111</v>
      </c>
      <c r="E41" s="20" t="s">
        <v>112</v>
      </c>
      <c r="F41" s="20" t="s">
        <v>296</v>
      </c>
      <c r="G41" s="20" t="s">
        <v>295</v>
      </c>
      <c r="H41" s="23">
        <v>42355</v>
      </c>
      <c r="I41" s="23">
        <v>42355</v>
      </c>
      <c r="J41" s="23"/>
      <c r="K41" s="23"/>
      <c r="L41" s="23">
        <v>42355</v>
      </c>
      <c r="M41" s="23"/>
      <c r="N41" s="23"/>
      <c r="O41" s="23"/>
      <c r="P41" s="23"/>
      <c r="Q41" s="23"/>
      <c r="R41" s="23"/>
      <c r="S41" s="23"/>
      <c r="T41" s="23"/>
      <c r="U41" s="23"/>
      <c r="V41" s="23"/>
      <c r="W41" s="23"/>
    </row>
    <row r="42" ht="18.75" customHeight="1" spans="1:23">
      <c r="A42" s="24"/>
      <c r="B42" s="20" t="s">
        <v>299</v>
      </c>
      <c r="C42" s="20" t="s">
        <v>300</v>
      </c>
      <c r="D42" s="20" t="s">
        <v>135</v>
      </c>
      <c r="E42" s="20" t="s">
        <v>136</v>
      </c>
      <c r="F42" s="20" t="s">
        <v>296</v>
      </c>
      <c r="G42" s="20" t="s">
        <v>295</v>
      </c>
      <c r="H42" s="23">
        <v>11076</v>
      </c>
      <c r="I42" s="23">
        <v>11076</v>
      </c>
      <c r="J42" s="23"/>
      <c r="K42" s="23"/>
      <c r="L42" s="23">
        <v>11076</v>
      </c>
      <c r="M42" s="23"/>
      <c r="N42" s="23"/>
      <c r="O42" s="23"/>
      <c r="P42" s="23"/>
      <c r="Q42" s="23"/>
      <c r="R42" s="23"/>
      <c r="S42" s="23"/>
      <c r="T42" s="23"/>
      <c r="U42" s="23"/>
      <c r="V42" s="23"/>
      <c r="W42" s="23"/>
    </row>
    <row r="43" ht="18.75" customHeight="1" spans="1:23">
      <c r="A43" s="22" t="s">
        <v>56</v>
      </c>
      <c r="B43" s="22"/>
      <c r="C43" s="22"/>
      <c r="D43" s="22"/>
      <c r="E43" s="22"/>
      <c r="F43" s="22"/>
      <c r="G43" s="22"/>
      <c r="H43" s="23">
        <v>4664056.94</v>
      </c>
      <c r="I43" s="23">
        <v>4664056.94</v>
      </c>
      <c r="J43" s="23"/>
      <c r="K43" s="23"/>
      <c r="L43" s="23">
        <v>4664056.94</v>
      </c>
      <c r="M43" s="23"/>
      <c r="N43" s="23"/>
      <c r="O43" s="23"/>
      <c r="P43" s="23"/>
      <c r="Q43" s="23"/>
      <c r="R43" s="23"/>
      <c r="S43" s="23"/>
      <c r="T43" s="23"/>
      <c r="U43" s="23"/>
      <c r="V43" s="23"/>
      <c r="W43" s="23"/>
    </row>
  </sheetData>
  <mergeCells count="30">
    <mergeCell ref="A2:W2"/>
    <mergeCell ref="A3:G3"/>
    <mergeCell ref="H4:W4"/>
    <mergeCell ref="I5:M5"/>
    <mergeCell ref="N5:P5"/>
    <mergeCell ref="R5:W5"/>
    <mergeCell ref="A43:G43"/>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56"/>
  <sheetViews>
    <sheetView showZeros="0" topLeftCell="B7" workbookViewId="0">
      <selection activeCell="C44" sqref="C44"/>
    </sheetView>
  </sheetViews>
  <sheetFormatPr defaultColWidth="9.14285714285714" defaultRowHeight="14.25" customHeight="1"/>
  <cols>
    <col min="1" max="1" width="12.4190476190476" customWidth="1"/>
    <col min="2" max="2" width="33.7333333333333"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3.5" customHeight="1" spans="2:23">
      <c r="B1" s="128"/>
      <c r="E1" s="1"/>
      <c r="F1" s="1"/>
      <c r="G1" s="1"/>
      <c r="H1" s="1"/>
      <c r="I1" s="2"/>
      <c r="J1" s="2"/>
      <c r="K1" s="2"/>
      <c r="L1" s="2"/>
      <c r="M1" s="2"/>
      <c r="N1" s="2"/>
      <c r="O1" s="2"/>
      <c r="P1" s="2"/>
      <c r="Q1" s="2"/>
      <c r="U1" s="128"/>
      <c r="W1" s="32" t="s">
        <v>301</v>
      </c>
    </row>
    <row r="2" ht="41.25" customHeight="1" spans="1:23">
      <c r="A2" s="4" t="str">
        <f>"2025"&amp;"年部门项目支出预算表"</f>
        <v>2025年部门项目支出预算表</v>
      </c>
      <c r="B2" s="5"/>
      <c r="C2" s="5"/>
      <c r="D2" s="5"/>
      <c r="E2" s="5"/>
      <c r="F2" s="5"/>
      <c r="G2" s="5"/>
      <c r="H2" s="5"/>
      <c r="I2" s="5"/>
      <c r="J2" s="5"/>
      <c r="K2" s="5"/>
      <c r="L2" s="5"/>
      <c r="M2" s="5"/>
      <c r="N2" s="5"/>
      <c r="O2" s="5"/>
      <c r="P2" s="5"/>
      <c r="Q2" s="5"/>
      <c r="R2" s="5"/>
      <c r="S2" s="5"/>
      <c r="T2" s="5"/>
      <c r="U2" s="5"/>
      <c r="V2" s="5"/>
      <c r="W2" s="5"/>
    </row>
    <row r="3" ht="18.75" customHeight="1" spans="1:23">
      <c r="A3" s="6" t="str">
        <f>"单位名称："&amp;"永德县民政局"</f>
        <v>单位名称：永德县民政局</v>
      </c>
      <c r="B3" s="7"/>
      <c r="C3" s="7"/>
      <c r="D3" s="7"/>
      <c r="E3" s="7"/>
      <c r="F3" s="7"/>
      <c r="G3" s="7"/>
      <c r="H3" s="7"/>
      <c r="I3" s="8"/>
      <c r="J3" s="8"/>
      <c r="K3" s="8"/>
      <c r="L3" s="8"/>
      <c r="M3" s="8"/>
      <c r="N3" s="8"/>
      <c r="O3" s="8"/>
      <c r="P3" s="8"/>
      <c r="Q3" s="8"/>
      <c r="U3" s="128"/>
      <c r="W3" s="32" t="s">
        <v>208</v>
      </c>
    </row>
    <row r="4" ht="18.75" customHeight="1" spans="1:23">
      <c r="A4" s="9" t="s">
        <v>302</v>
      </c>
      <c r="B4" s="10" t="s">
        <v>222</v>
      </c>
      <c r="C4" s="9" t="s">
        <v>223</v>
      </c>
      <c r="D4" s="9" t="s">
        <v>303</v>
      </c>
      <c r="E4" s="10" t="s">
        <v>224</v>
      </c>
      <c r="F4" s="10" t="s">
        <v>225</v>
      </c>
      <c r="G4" s="10" t="s">
        <v>304</v>
      </c>
      <c r="H4" s="10" t="s">
        <v>305</v>
      </c>
      <c r="I4" s="26" t="s">
        <v>56</v>
      </c>
      <c r="J4" s="11" t="s">
        <v>306</v>
      </c>
      <c r="K4" s="12"/>
      <c r="L4" s="12"/>
      <c r="M4" s="13"/>
      <c r="N4" s="11" t="s">
        <v>230</v>
      </c>
      <c r="O4" s="12"/>
      <c r="P4" s="13"/>
      <c r="Q4" s="10" t="s">
        <v>62</v>
      </c>
      <c r="R4" s="11" t="s">
        <v>78</v>
      </c>
      <c r="S4" s="12"/>
      <c r="T4" s="12"/>
      <c r="U4" s="12"/>
      <c r="V4" s="12"/>
      <c r="W4" s="13"/>
    </row>
    <row r="5" ht="18.75" customHeight="1" spans="1:23">
      <c r="A5" s="14"/>
      <c r="B5" s="27"/>
      <c r="C5" s="14"/>
      <c r="D5" s="14"/>
      <c r="E5" s="15"/>
      <c r="F5" s="15"/>
      <c r="G5" s="15"/>
      <c r="H5" s="15"/>
      <c r="I5" s="27"/>
      <c r="J5" s="131" t="s">
        <v>59</v>
      </c>
      <c r="K5" s="132"/>
      <c r="L5" s="10" t="s">
        <v>60</v>
      </c>
      <c r="M5" s="10" t="s">
        <v>61</v>
      </c>
      <c r="N5" s="10" t="s">
        <v>59</v>
      </c>
      <c r="O5" s="10" t="s">
        <v>60</v>
      </c>
      <c r="P5" s="10" t="s">
        <v>61</v>
      </c>
      <c r="Q5" s="15"/>
      <c r="R5" s="10" t="s">
        <v>58</v>
      </c>
      <c r="S5" s="9" t="s">
        <v>65</v>
      </c>
      <c r="T5" s="9" t="s">
        <v>236</v>
      </c>
      <c r="U5" s="9" t="s">
        <v>67</v>
      </c>
      <c r="V5" s="9" t="s">
        <v>68</v>
      </c>
      <c r="W5" s="9" t="s">
        <v>69</v>
      </c>
    </row>
    <row r="6" ht="18.75" customHeight="1" spans="1:23">
      <c r="A6" s="27"/>
      <c r="B6" s="27"/>
      <c r="C6" s="27"/>
      <c r="D6" s="27"/>
      <c r="E6" s="27"/>
      <c r="F6" s="27"/>
      <c r="G6" s="27"/>
      <c r="H6" s="27"/>
      <c r="I6" s="27"/>
      <c r="J6" s="133" t="s">
        <v>58</v>
      </c>
      <c r="K6" s="91"/>
      <c r="L6" s="27"/>
      <c r="M6" s="27"/>
      <c r="N6" s="27"/>
      <c r="O6" s="27"/>
      <c r="P6" s="27"/>
      <c r="Q6" s="27"/>
      <c r="R6" s="27"/>
      <c r="S6" s="134"/>
      <c r="T6" s="134"/>
      <c r="U6" s="134"/>
      <c r="V6" s="134"/>
      <c r="W6" s="134"/>
    </row>
    <row r="7" ht="18.75" customHeight="1" spans="1:23">
      <c r="A7" s="16"/>
      <c r="B7" s="28"/>
      <c r="C7" s="16"/>
      <c r="D7" s="16"/>
      <c r="E7" s="17"/>
      <c r="F7" s="17"/>
      <c r="G7" s="17"/>
      <c r="H7" s="17"/>
      <c r="I7" s="28"/>
      <c r="J7" s="40" t="s">
        <v>58</v>
      </c>
      <c r="K7" s="40" t="s">
        <v>307</v>
      </c>
      <c r="L7" s="17"/>
      <c r="M7" s="17"/>
      <c r="N7" s="17"/>
      <c r="O7" s="17"/>
      <c r="P7" s="17"/>
      <c r="Q7" s="17"/>
      <c r="R7" s="17"/>
      <c r="S7" s="17"/>
      <c r="T7" s="17"/>
      <c r="U7" s="28"/>
      <c r="V7" s="17"/>
      <c r="W7" s="17"/>
    </row>
    <row r="8" ht="18.75" customHeight="1" spans="1:23">
      <c r="A8" s="129">
        <v>1</v>
      </c>
      <c r="B8" s="129">
        <v>2</v>
      </c>
      <c r="C8" s="129">
        <v>3</v>
      </c>
      <c r="D8" s="129">
        <v>4</v>
      </c>
      <c r="E8" s="129">
        <v>5</v>
      </c>
      <c r="F8" s="129">
        <v>6</v>
      </c>
      <c r="G8" s="129">
        <v>7</v>
      </c>
      <c r="H8" s="129">
        <v>8</v>
      </c>
      <c r="I8" s="129">
        <v>9</v>
      </c>
      <c r="J8" s="129">
        <v>10</v>
      </c>
      <c r="K8" s="129">
        <v>11</v>
      </c>
      <c r="L8" s="129">
        <v>12</v>
      </c>
      <c r="M8" s="129">
        <v>13</v>
      </c>
      <c r="N8" s="129">
        <v>14</v>
      </c>
      <c r="O8" s="129">
        <v>15</v>
      </c>
      <c r="P8" s="129">
        <v>16</v>
      </c>
      <c r="Q8" s="129">
        <v>17</v>
      </c>
      <c r="R8" s="129">
        <v>18</v>
      </c>
      <c r="S8" s="129">
        <v>19</v>
      </c>
      <c r="T8" s="129">
        <v>20</v>
      </c>
      <c r="U8" s="129">
        <v>21</v>
      </c>
      <c r="V8" s="129">
        <v>22</v>
      </c>
      <c r="W8" s="129">
        <v>23</v>
      </c>
    </row>
    <row r="9" ht="18.75" customHeight="1" spans="1:23">
      <c r="A9" s="20"/>
      <c r="B9" s="20"/>
      <c r="C9" s="20" t="s">
        <v>308</v>
      </c>
      <c r="D9" s="20"/>
      <c r="E9" s="20"/>
      <c r="F9" s="20"/>
      <c r="G9" s="20"/>
      <c r="H9" s="20"/>
      <c r="I9" s="23">
        <v>50000</v>
      </c>
      <c r="J9" s="23">
        <v>50000</v>
      </c>
      <c r="K9" s="23">
        <v>50000</v>
      </c>
      <c r="L9" s="23"/>
      <c r="M9" s="23"/>
      <c r="N9" s="23"/>
      <c r="O9" s="23"/>
      <c r="P9" s="23"/>
      <c r="Q9" s="23"/>
      <c r="R9" s="23"/>
      <c r="S9" s="23"/>
      <c r="T9" s="23"/>
      <c r="U9" s="23"/>
      <c r="V9" s="23"/>
      <c r="W9" s="23"/>
    </row>
    <row r="10" ht="18.75" customHeight="1" spans="1:23">
      <c r="A10" s="29" t="s">
        <v>309</v>
      </c>
      <c r="B10" s="29" t="s">
        <v>310</v>
      </c>
      <c r="C10" s="29" t="s">
        <v>308</v>
      </c>
      <c r="D10" s="29" t="s">
        <v>71</v>
      </c>
      <c r="E10" s="29" t="s">
        <v>95</v>
      </c>
      <c r="F10" s="29" t="s">
        <v>96</v>
      </c>
      <c r="G10" s="29" t="s">
        <v>311</v>
      </c>
      <c r="H10" s="29" t="s">
        <v>312</v>
      </c>
      <c r="I10" s="23">
        <v>50000</v>
      </c>
      <c r="J10" s="23">
        <v>50000</v>
      </c>
      <c r="K10" s="23">
        <v>50000</v>
      </c>
      <c r="L10" s="23"/>
      <c r="M10" s="23"/>
      <c r="N10" s="23"/>
      <c r="O10" s="23"/>
      <c r="P10" s="23"/>
      <c r="Q10" s="23"/>
      <c r="R10" s="23"/>
      <c r="S10" s="23"/>
      <c r="T10" s="23"/>
      <c r="U10" s="23"/>
      <c r="V10" s="23"/>
      <c r="W10" s="23"/>
    </row>
    <row r="11" ht="18.75" customHeight="1" spans="1:23">
      <c r="A11" s="24"/>
      <c r="B11" s="24"/>
      <c r="C11" s="20" t="s">
        <v>313</v>
      </c>
      <c r="D11" s="24"/>
      <c r="E11" s="24"/>
      <c r="F11" s="24"/>
      <c r="G11" s="24"/>
      <c r="H11" s="24"/>
      <c r="I11" s="23">
        <v>50000</v>
      </c>
      <c r="J11" s="23">
        <v>50000</v>
      </c>
      <c r="K11" s="23">
        <v>50000</v>
      </c>
      <c r="L11" s="23"/>
      <c r="M11" s="23"/>
      <c r="N11" s="23"/>
      <c r="O11" s="23"/>
      <c r="P11" s="23"/>
      <c r="Q11" s="23"/>
      <c r="R11" s="23"/>
      <c r="S11" s="23"/>
      <c r="T11" s="23"/>
      <c r="U11" s="23"/>
      <c r="V11" s="23"/>
      <c r="W11" s="23"/>
    </row>
    <row r="12" ht="18.75" customHeight="1" spans="1:23">
      <c r="A12" s="29" t="s">
        <v>314</v>
      </c>
      <c r="B12" s="29" t="s">
        <v>315</v>
      </c>
      <c r="C12" s="29" t="s">
        <v>313</v>
      </c>
      <c r="D12" s="29" t="s">
        <v>71</v>
      </c>
      <c r="E12" s="29" t="s">
        <v>95</v>
      </c>
      <c r="F12" s="29" t="s">
        <v>96</v>
      </c>
      <c r="G12" s="29" t="s">
        <v>268</v>
      </c>
      <c r="H12" s="29" t="s">
        <v>269</v>
      </c>
      <c r="I12" s="23">
        <v>50000</v>
      </c>
      <c r="J12" s="23">
        <v>50000</v>
      </c>
      <c r="K12" s="23">
        <v>50000</v>
      </c>
      <c r="L12" s="23"/>
      <c r="M12" s="23"/>
      <c r="N12" s="23"/>
      <c r="O12" s="23"/>
      <c r="P12" s="23"/>
      <c r="Q12" s="23"/>
      <c r="R12" s="23"/>
      <c r="S12" s="23"/>
      <c r="T12" s="23"/>
      <c r="U12" s="23"/>
      <c r="V12" s="23"/>
      <c r="W12" s="23"/>
    </row>
    <row r="13" ht="18.75" customHeight="1" spans="1:23">
      <c r="A13" s="24"/>
      <c r="B13" s="24"/>
      <c r="C13" s="20" t="s">
        <v>316</v>
      </c>
      <c r="D13" s="24"/>
      <c r="E13" s="24"/>
      <c r="F13" s="24"/>
      <c r="G13" s="24"/>
      <c r="H13" s="24"/>
      <c r="I13" s="23">
        <v>8815620</v>
      </c>
      <c r="J13" s="23">
        <v>8815620</v>
      </c>
      <c r="K13" s="23">
        <v>8815620</v>
      </c>
      <c r="L13" s="23"/>
      <c r="M13" s="23"/>
      <c r="N13" s="23"/>
      <c r="O13" s="23"/>
      <c r="P13" s="23"/>
      <c r="Q13" s="23"/>
      <c r="R13" s="23"/>
      <c r="S13" s="23"/>
      <c r="T13" s="23"/>
      <c r="U13" s="23"/>
      <c r="V13" s="23"/>
      <c r="W13" s="23"/>
    </row>
    <row r="14" ht="18.75" customHeight="1" spans="1:23">
      <c r="A14" s="29" t="s">
        <v>317</v>
      </c>
      <c r="B14" s="29" t="s">
        <v>318</v>
      </c>
      <c r="C14" s="29" t="s">
        <v>316</v>
      </c>
      <c r="D14" s="29" t="s">
        <v>71</v>
      </c>
      <c r="E14" s="29" t="s">
        <v>121</v>
      </c>
      <c r="F14" s="29" t="s">
        <v>122</v>
      </c>
      <c r="G14" s="29" t="s">
        <v>296</v>
      </c>
      <c r="H14" s="29" t="s">
        <v>295</v>
      </c>
      <c r="I14" s="23">
        <v>5232600</v>
      </c>
      <c r="J14" s="23">
        <v>5232600</v>
      </c>
      <c r="K14" s="23">
        <v>5232600</v>
      </c>
      <c r="L14" s="23"/>
      <c r="M14" s="23"/>
      <c r="N14" s="23"/>
      <c r="O14" s="23"/>
      <c r="P14" s="23"/>
      <c r="Q14" s="23"/>
      <c r="R14" s="23"/>
      <c r="S14" s="23"/>
      <c r="T14" s="23"/>
      <c r="U14" s="23"/>
      <c r="V14" s="23"/>
      <c r="W14" s="23"/>
    </row>
    <row r="15" ht="18.75" customHeight="1" spans="1:23">
      <c r="A15" s="29" t="s">
        <v>317</v>
      </c>
      <c r="B15" s="29" t="s">
        <v>318</v>
      </c>
      <c r="C15" s="29" t="s">
        <v>316</v>
      </c>
      <c r="D15" s="29" t="s">
        <v>71</v>
      </c>
      <c r="E15" s="29" t="s">
        <v>121</v>
      </c>
      <c r="F15" s="29" t="s">
        <v>122</v>
      </c>
      <c r="G15" s="29" t="s">
        <v>296</v>
      </c>
      <c r="H15" s="29" t="s">
        <v>295</v>
      </c>
      <c r="I15" s="23">
        <v>1459200</v>
      </c>
      <c r="J15" s="23">
        <v>1459200</v>
      </c>
      <c r="K15" s="23">
        <v>1459200</v>
      </c>
      <c r="L15" s="23"/>
      <c r="M15" s="23"/>
      <c r="N15" s="23"/>
      <c r="O15" s="23"/>
      <c r="P15" s="23"/>
      <c r="Q15" s="23"/>
      <c r="R15" s="23"/>
      <c r="S15" s="23"/>
      <c r="T15" s="23"/>
      <c r="U15" s="23"/>
      <c r="V15" s="23"/>
      <c r="W15" s="23"/>
    </row>
    <row r="16" ht="18.75" customHeight="1" spans="1:23">
      <c r="A16" s="29" t="s">
        <v>317</v>
      </c>
      <c r="B16" s="29" t="s">
        <v>318</v>
      </c>
      <c r="C16" s="29" t="s">
        <v>316</v>
      </c>
      <c r="D16" s="29" t="s">
        <v>71</v>
      </c>
      <c r="E16" s="29" t="s">
        <v>121</v>
      </c>
      <c r="F16" s="29" t="s">
        <v>122</v>
      </c>
      <c r="G16" s="29" t="s">
        <v>296</v>
      </c>
      <c r="H16" s="29" t="s">
        <v>295</v>
      </c>
      <c r="I16" s="23">
        <v>2123820</v>
      </c>
      <c r="J16" s="23">
        <v>2123820</v>
      </c>
      <c r="K16" s="23">
        <v>2123820</v>
      </c>
      <c r="L16" s="23"/>
      <c r="M16" s="23"/>
      <c r="N16" s="23"/>
      <c r="O16" s="23"/>
      <c r="P16" s="23"/>
      <c r="Q16" s="23"/>
      <c r="R16" s="23"/>
      <c r="S16" s="23"/>
      <c r="T16" s="23"/>
      <c r="U16" s="23"/>
      <c r="V16" s="23"/>
      <c r="W16" s="23"/>
    </row>
    <row r="17" ht="18.75" customHeight="1" spans="1:23">
      <c r="A17" s="24"/>
      <c r="B17" s="24"/>
      <c r="C17" s="20" t="s">
        <v>319</v>
      </c>
      <c r="D17" s="24"/>
      <c r="E17" s="24"/>
      <c r="F17" s="24"/>
      <c r="G17" s="24"/>
      <c r="H17" s="24"/>
      <c r="I17" s="23">
        <v>669267.36</v>
      </c>
      <c r="J17" s="23">
        <v>669267.36</v>
      </c>
      <c r="K17" s="23">
        <v>669267.36</v>
      </c>
      <c r="L17" s="23"/>
      <c r="M17" s="23"/>
      <c r="N17" s="23"/>
      <c r="O17" s="23"/>
      <c r="P17" s="23"/>
      <c r="Q17" s="23"/>
      <c r="R17" s="23"/>
      <c r="S17" s="23"/>
      <c r="T17" s="23"/>
      <c r="U17" s="23"/>
      <c r="V17" s="23"/>
      <c r="W17" s="23"/>
    </row>
    <row r="18" ht="18.75" customHeight="1" spans="1:23">
      <c r="A18" s="29" t="s">
        <v>317</v>
      </c>
      <c r="B18" s="29" t="s">
        <v>320</v>
      </c>
      <c r="C18" s="29" t="s">
        <v>319</v>
      </c>
      <c r="D18" s="29" t="s">
        <v>71</v>
      </c>
      <c r="E18" s="29" t="s">
        <v>125</v>
      </c>
      <c r="F18" s="29" t="s">
        <v>126</v>
      </c>
      <c r="G18" s="29" t="s">
        <v>321</v>
      </c>
      <c r="H18" s="29" t="s">
        <v>322</v>
      </c>
      <c r="I18" s="23">
        <v>669267.36</v>
      </c>
      <c r="J18" s="23">
        <v>669267.36</v>
      </c>
      <c r="K18" s="23">
        <v>669267.36</v>
      </c>
      <c r="L18" s="23"/>
      <c r="M18" s="23"/>
      <c r="N18" s="23"/>
      <c r="O18" s="23"/>
      <c r="P18" s="23"/>
      <c r="Q18" s="23"/>
      <c r="R18" s="23"/>
      <c r="S18" s="23"/>
      <c r="T18" s="23"/>
      <c r="U18" s="23"/>
      <c r="V18" s="23"/>
      <c r="W18" s="23"/>
    </row>
    <row r="19" ht="18.75" customHeight="1" spans="1:23">
      <c r="A19" s="24"/>
      <c r="B19" s="24"/>
      <c r="C19" s="20" t="s">
        <v>323</v>
      </c>
      <c r="D19" s="24"/>
      <c r="E19" s="24"/>
      <c r="F19" s="24"/>
      <c r="G19" s="24"/>
      <c r="H19" s="24"/>
      <c r="I19" s="23">
        <v>3796700</v>
      </c>
      <c r="J19" s="23">
        <v>3796700</v>
      </c>
      <c r="K19" s="23">
        <v>3796700</v>
      </c>
      <c r="L19" s="23"/>
      <c r="M19" s="23"/>
      <c r="N19" s="23"/>
      <c r="O19" s="23"/>
      <c r="P19" s="23"/>
      <c r="Q19" s="23"/>
      <c r="R19" s="23"/>
      <c r="S19" s="23"/>
      <c r="T19" s="23"/>
      <c r="U19" s="23"/>
      <c r="V19" s="23"/>
      <c r="W19" s="23"/>
    </row>
    <row r="20" ht="18.75" customHeight="1" spans="1:23">
      <c r="A20" s="29" t="s">
        <v>317</v>
      </c>
      <c r="B20" s="29" t="s">
        <v>324</v>
      </c>
      <c r="C20" s="29" t="s">
        <v>323</v>
      </c>
      <c r="D20" s="29" t="s">
        <v>71</v>
      </c>
      <c r="E20" s="29" t="s">
        <v>99</v>
      </c>
      <c r="F20" s="29" t="s">
        <v>100</v>
      </c>
      <c r="G20" s="29" t="s">
        <v>296</v>
      </c>
      <c r="H20" s="29" t="s">
        <v>295</v>
      </c>
      <c r="I20" s="23">
        <v>1956700</v>
      </c>
      <c r="J20" s="23">
        <v>1956700</v>
      </c>
      <c r="K20" s="23">
        <v>1956700</v>
      </c>
      <c r="L20" s="23"/>
      <c r="M20" s="23"/>
      <c r="N20" s="23"/>
      <c r="O20" s="23"/>
      <c r="P20" s="23"/>
      <c r="Q20" s="23"/>
      <c r="R20" s="23"/>
      <c r="S20" s="23"/>
      <c r="T20" s="23"/>
      <c r="U20" s="23"/>
      <c r="V20" s="23"/>
      <c r="W20" s="23"/>
    </row>
    <row r="21" ht="18.75" customHeight="1" spans="1:23">
      <c r="A21" s="29" t="s">
        <v>317</v>
      </c>
      <c r="B21" s="29" t="s">
        <v>324</v>
      </c>
      <c r="C21" s="29" t="s">
        <v>323</v>
      </c>
      <c r="D21" s="29" t="s">
        <v>71</v>
      </c>
      <c r="E21" s="29" t="s">
        <v>99</v>
      </c>
      <c r="F21" s="29" t="s">
        <v>100</v>
      </c>
      <c r="G21" s="29" t="s">
        <v>325</v>
      </c>
      <c r="H21" s="29" t="s">
        <v>326</v>
      </c>
      <c r="I21" s="23">
        <v>1840000</v>
      </c>
      <c r="J21" s="23">
        <v>1840000</v>
      </c>
      <c r="K21" s="23">
        <v>1840000</v>
      </c>
      <c r="L21" s="23"/>
      <c r="M21" s="23"/>
      <c r="N21" s="23"/>
      <c r="O21" s="23"/>
      <c r="P21" s="23"/>
      <c r="Q21" s="23"/>
      <c r="R21" s="23"/>
      <c r="S21" s="23"/>
      <c r="T21" s="23"/>
      <c r="U21" s="23"/>
      <c r="V21" s="23"/>
      <c r="W21" s="23"/>
    </row>
    <row r="22" ht="18.75" customHeight="1" spans="1:23">
      <c r="A22" s="24"/>
      <c r="B22" s="24"/>
      <c r="C22" s="20" t="s">
        <v>327</v>
      </c>
      <c r="D22" s="24"/>
      <c r="E22" s="24"/>
      <c r="F22" s="24"/>
      <c r="G22" s="24"/>
      <c r="H22" s="24"/>
      <c r="I22" s="23">
        <v>30000</v>
      </c>
      <c r="J22" s="23">
        <v>30000</v>
      </c>
      <c r="K22" s="23">
        <v>30000</v>
      </c>
      <c r="L22" s="23"/>
      <c r="M22" s="23"/>
      <c r="N22" s="23"/>
      <c r="O22" s="23"/>
      <c r="P22" s="23"/>
      <c r="Q22" s="23"/>
      <c r="R22" s="23"/>
      <c r="S22" s="23"/>
      <c r="T22" s="23"/>
      <c r="U22" s="23"/>
      <c r="V22" s="23"/>
      <c r="W22" s="23"/>
    </row>
    <row r="23" ht="18.75" customHeight="1" spans="1:23">
      <c r="A23" s="29" t="s">
        <v>314</v>
      </c>
      <c r="B23" s="29" t="s">
        <v>328</v>
      </c>
      <c r="C23" s="29" t="s">
        <v>327</v>
      </c>
      <c r="D23" s="29" t="s">
        <v>71</v>
      </c>
      <c r="E23" s="29" t="s">
        <v>99</v>
      </c>
      <c r="F23" s="29" t="s">
        <v>100</v>
      </c>
      <c r="G23" s="29" t="s">
        <v>268</v>
      </c>
      <c r="H23" s="29" t="s">
        <v>269</v>
      </c>
      <c r="I23" s="23">
        <v>30000</v>
      </c>
      <c r="J23" s="23">
        <v>30000</v>
      </c>
      <c r="K23" s="23">
        <v>30000</v>
      </c>
      <c r="L23" s="23"/>
      <c r="M23" s="23"/>
      <c r="N23" s="23"/>
      <c r="O23" s="23"/>
      <c r="P23" s="23"/>
      <c r="Q23" s="23"/>
      <c r="R23" s="23"/>
      <c r="S23" s="23"/>
      <c r="T23" s="23"/>
      <c r="U23" s="23"/>
      <c r="V23" s="23"/>
      <c r="W23" s="23"/>
    </row>
    <row r="24" ht="18.75" customHeight="1" spans="1:23">
      <c r="A24" s="24"/>
      <c r="B24" s="24"/>
      <c r="C24" s="20" t="s">
        <v>329</v>
      </c>
      <c r="D24" s="24"/>
      <c r="E24" s="24"/>
      <c r="F24" s="24"/>
      <c r="G24" s="24"/>
      <c r="H24" s="24"/>
      <c r="I24" s="23">
        <v>10000</v>
      </c>
      <c r="J24" s="23">
        <v>10000</v>
      </c>
      <c r="K24" s="23">
        <v>10000</v>
      </c>
      <c r="L24" s="23"/>
      <c r="M24" s="23"/>
      <c r="N24" s="23"/>
      <c r="O24" s="23"/>
      <c r="P24" s="23"/>
      <c r="Q24" s="23"/>
      <c r="R24" s="23"/>
      <c r="S24" s="23"/>
      <c r="T24" s="23"/>
      <c r="U24" s="23"/>
      <c r="V24" s="23"/>
      <c r="W24" s="23"/>
    </row>
    <row r="25" ht="18.75" customHeight="1" spans="1:23">
      <c r="A25" s="29" t="s">
        <v>317</v>
      </c>
      <c r="B25" s="29" t="s">
        <v>330</v>
      </c>
      <c r="C25" s="29" t="s">
        <v>329</v>
      </c>
      <c r="D25" s="29" t="s">
        <v>71</v>
      </c>
      <c r="E25" s="29" t="s">
        <v>99</v>
      </c>
      <c r="F25" s="29" t="s">
        <v>100</v>
      </c>
      <c r="G25" s="29" t="s">
        <v>268</v>
      </c>
      <c r="H25" s="29" t="s">
        <v>269</v>
      </c>
      <c r="I25" s="23">
        <v>10000</v>
      </c>
      <c r="J25" s="23">
        <v>10000</v>
      </c>
      <c r="K25" s="23">
        <v>10000</v>
      </c>
      <c r="L25" s="23"/>
      <c r="M25" s="23"/>
      <c r="N25" s="23"/>
      <c r="O25" s="23"/>
      <c r="P25" s="23"/>
      <c r="Q25" s="23"/>
      <c r="R25" s="23"/>
      <c r="S25" s="23"/>
      <c r="T25" s="23"/>
      <c r="U25" s="23"/>
      <c r="V25" s="23"/>
      <c r="W25" s="23"/>
    </row>
    <row r="26" ht="18.75" customHeight="1" spans="1:23">
      <c r="A26" s="24"/>
      <c r="B26" s="24"/>
      <c r="C26" s="20" t="s">
        <v>331</v>
      </c>
      <c r="D26" s="24"/>
      <c r="E26" s="24"/>
      <c r="F26" s="24"/>
      <c r="G26" s="24"/>
      <c r="H26" s="24"/>
      <c r="I26" s="23">
        <v>3185374</v>
      </c>
      <c r="J26" s="23">
        <v>3185374</v>
      </c>
      <c r="K26" s="23">
        <v>3185374</v>
      </c>
      <c r="L26" s="23"/>
      <c r="M26" s="23"/>
      <c r="N26" s="23"/>
      <c r="O26" s="23"/>
      <c r="P26" s="23"/>
      <c r="Q26" s="23"/>
      <c r="R26" s="23"/>
      <c r="S26" s="23"/>
      <c r="T26" s="23"/>
      <c r="U26" s="23"/>
      <c r="V26" s="23"/>
      <c r="W26" s="23"/>
    </row>
    <row r="27" ht="18.75" customHeight="1" spans="1:23">
      <c r="A27" s="29" t="s">
        <v>317</v>
      </c>
      <c r="B27" s="29" t="s">
        <v>332</v>
      </c>
      <c r="C27" s="29" t="s">
        <v>331</v>
      </c>
      <c r="D27" s="29" t="s">
        <v>71</v>
      </c>
      <c r="E27" s="29" t="s">
        <v>117</v>
      </c>
      <c r="F27" s="29" t="s">
        <v>118</v>
      </c>
      <c r="G27" s="29" t="s">
        <v>296</v>
      </c>
      <c r="H27" s="29" t="s">
        <v>295</v>
      </c>
      <c r="I27" s="23">
        <v>3095373.6</v>
      </c>
      <c r="J27" s="23">
        <v>3095373.6</v>
      </c>
      <c r="K27" s="23">
        <v>3095373.6</v>
      </c>
      <c r="L27" s="23"/>
      <c r="M27" s="23"/>
      <c r="N27" s="23"/>
      <c r="O27" s="23"/>
      <c r="P27" s="23"/>
      <c r="Q27" s="23"/>
      <c r="R27" s="23"/>
      <c r="S27" s="23"/>
      <c r="T27" s="23"/>
      <c r="U27" s="23"/>
      <c r="V27" s="23"/>
      <c r="W27" s="23"/>
    </row>
    <row r="28" ht="18.75" customHeight="1" spans="1:23">
      <c r="A28" s="29" t="s">
        <v>317</v>
      </c>
      <c r="B28" s="29" t="s">
        <v>332</v>
      </c>
      <c r="C28" s="29" t="s">
        <v>331</v>
      </c>
      <c r="D28" s="29" t="s">
        <v>71</v>
      </c>
      <c r="E28" s="29" t="s">
        <v>117</v>
      </c>
      <c r="F28" s="29" t="s">
        <v>118</v>
      </c>
      <c r="G28" s="29" t="s">
        <v>296</v>
      </c>
      <c r="H28" s="29" t="s">
        <v>295</v>
      </c>
      <c r="I28" s="23">
        <v>90000.4</v>
      </c>
      <c r="J28" s="23">
        <v>90000.4</v>
      </c>
      <c r="K28" s="23">
        <v>90000.4</v>
      </c>
      <c r="L28" s="23"/>
      <c r="M28" s="23"/>
      <c r="N28" s="23"/>
      <c r="O28" s="23"/>
      <c r="P28" s="23"/>
      <c r="Q28" s="23"/>
      <c r="R28" s="23"/>
      <c r="S28" s="23"/>
      <c r="T28" s="23"/>
      <c r="U28" s="23"/>
      <c r="V28" s="23"/>
      <c r="W28" s="23"/>
    </row>
    <row r="29" ht="18.75" customHeight="1" spans="1:23">
      <c r="A29" s="24"/>
      <c r="B29" s="24"/>
      <c r="C29" s="20" t="s">
        <v>333</v>
      </c>
      <c r="D29" s="24"/>
      <c r="E29" s="24"/>
      <c r="F29" s="24"/>
      <c r="G29" s="24"/>
      <c r="H29" s="24"/>
      <c r="I29" s="23">
        <v>130649.76</v>
      </c>
      <c r="J29" s="23">
        <v>130649.76</v>
      </c>
      <c r="K29" s="23">
        <v>130649.76</v>
      </c>
      <c r="L29" s="23"/>
      <c r="M29" s="23"/>
      <c r="N29" s="23"/>
      <c r="O29" s="23"/>
      <c r="P29" s="23"/>
      <c r="Q29" s="23"/>
      <c r="R29" s="23"/>
      <c r="S29" s="23"/>
      <c r="T29" s="23"/>
      <c r="U29" s="23"/>
      <c r="V29" s="23"/>
      <c r="W29" s="23"/>
    </row>
    <row r="30" ht="18.75" customHeight="1" spans="1:23">
      <c r="A30" s="29" t="s">
        <v>317</v>
      </c>
      <c r="B30" s="29" t="s">
        <v>334</v>
      </c>
      <c r="C30" s="29" t="s">
        <v>333</v>
      </c>
      <c r="D30" s="29" t="s">
        <v>71</v>
      </c>
      <c r="E30" s="29" t="s">
        <v>115</v>
      </c>
      <c r="F30" s="29" t="s">
        <v>116</v>
      </c>
      <c r="G30" s="29" t="s">
        <v>296</v>
      </c>
      <c r="H30" s="29" t="s">
        <v>295</v>
      </c>
      <c r="I30" s="23">
        <v>130649.76</v>
      </c>
      <c r="J30" s="23">
        <v>130649.76</v>
      </c>
      <c r="K30" s="23">
        <v>130649.76</v>
      </c>
      <c r="L30" s="23"/>
      <c r="M30" s="23"/>
      <c r="N30" s="23"/>
      <c r="O30" s="23"/>
      <c r="P30" s="23"/>
      <c r="Q30" s="23"/>
      <c r="R30" s="23"/>
      <c r="S30" s="23"/>
      <c r="T30" s="23"/>
      <c r="U30" s="23"/>
      <c r="V30" s="23"/>
      <c r="W30" s="23"/>
    </row>
    <row r="31" ht="18.75" customHeight="1" spans="1:23">
      <c r="A31" s="24"/>
      <c r="B31" s="24"/>
      <c r="C31" s="20" t="s">
        <v>335</v>
      </c>
      <c r="D31" s="24"/>
      <c r="E31" s="24"/>
      <c r="F31" s="24"/>
      <c r="G31" s="24"/>
      <c r="H31" s="24"/>
      <c r="I31" s="23">
        <v>24000</v>
      </c>
      <c r="J31" s="23">
        <v>24000</v>
      </c>
      <c r="K31" s="23">
        <v>24000</v>
      </c>
      <c r="L31" s="23"/>
      <c r="M31" s="23"/>
      <c r="N31" s="23"/>
      <c r="O31" s="23"/>
      <c r="P31" s="23"/>
      <c r="Q31" s="23"/>
      <c r="R31" s="23"/>
      <c r="S31" s="23"/>
      <c r="T31" s="23"/>
      <c r="U31" s="23"/>
      <c r="V31" s="23"/>
      <c r="W31" s="23"/>
    </row>
    <row r="32" ht="18.75" customHeight="1" spans="1:23">
      <c r="A32" s="29" t="s">
        <v>317</v>
      </c>
      <c r="B32" s="29" t="s">
        <v>336</v>
      </c>
      <c r="C32" s="29" t="s">
        <v>335</v>
      </c>
      <c r="D32" s="29" t="s">
        <v>71</v>
      </c>
      <c r="E32" s="29" t="s">
        <v>99</v>
      </c>
      <c r="F32" s="29" t="s">
        <v>100</v>
      </c>
      <c r="G32" s="29" t="s">
        <v>268</v>
      </c>
      <c r="H32" s="29" t="s">
        <v>269</v>
      </c>
      <c r="I32" s="23">
        <v>24000</v>
      </c>
      <c r="J32" s="23">
        <v>24000</v>
      </c>
      <c r="K32" s="23">
        <v>24000</v>
      </c>
      <c r="L32" s="23"/>
      <c r="M32" s="23"/>
      <c r="N32" s="23"/>
      <c r="O32" s="23"/>
      <c r="P32" s="23"/>
      <c r="Q32" s="23"/>
      <c r="R32" s="23"/>
      <c r="S32" s="23"/>
      <c r="T32" s="23"/>
      <c r="U32" s="23"/>
      <c r="V32" s="23"/>
      <c r="W32" s="23"/>
    </row>
    <row r="33" ht="18.75" customHeight="1" spans="1:23">
      <c r="A33" s="24"/>
      <c r="B33" s="24"/>
      <c r="C33" s="20" t="s">
        <v>337</v>
      </c>
      <c r="D33" s="24"/>
      <c r="E33" s="24"/>
      <c r="F33" s="24"/>
      <c r="G33" s="24"/>
      <c r="H33" s="24"/>
      <c r="I33" s="23">
        <v>490000</v>
      </c>
      <c r="J33" s="23">
        <v>490000</v>
      </c>
      <c r="K33" s="23">
        <v>490000</v>
      </c>
      <c r="L33" s="23"/>
      <c r="M33" s="23"/>
      <c r="N33" s="23"/>
      <c r="O33" s="23"/>
      <c r="P33" s="23"/>
      <c r="Q33" s="23"/>
      <c r="R33" s="23"/>
      <c r="S33" s="23"/>
      <c r="T33" s="23"/>
      <c r="U33" s="23"/>
      <c r="V33" s="23"/>
      <c r="W33" s="23"/>
    </row>
    <row r="34" ht="18.75" customHeight="1" spans="1:23">
      <c r="A34" s="29" t="s">
        <v>317</v>
      </c>
      <c r="B34" s="29" t="s">
        <v>338</v>
      </c>
      <c r="C34" s="29" t="s">
        <v>337</v>
      </c>
      <c r="D34" s="29" t="s">
        <v>71</v>
      </c>
      <c r="E34" s="29" t="s">
        <v>117</v>
      </c>
      <c r="F34" s="29" t="s">
        <v>118</v>
      </c>
      <c r="G34" s="29" t="s">
        <v>296</v>
      </c>
      <c r="H34" s="29" t="s">
        <v>295</v>
      </c>
      <c r="I34" s="23">
        <v>400</v>
      </c>
      <c r="J34" s="23">
        <v>400</v>
      </c>
      <c r="K34" s="23">
        <v>400</v>
      </c>
      <c r="L34" s="23"/>
      <c r="M34" s="23"/>
      <c r="N34" s="23"/>
      <c r="O34" s="23"/>
      <c r="P34" s="23"/>
      <c r="Q34" s="23"/>
      <c r="R34" s="23"/>
      <c r="S34" s="23"/>
      <c r="T34" s="23"/>
      <c r="U34" s="23"/>
      <c r="V34" s="23"/>
      <c r="W34" s="23"/>
    </row>
    <row r="35" ht="18.75" customHeight="1" spans="1:23">
      <c r="A35" s="29" t="s">
        <v>317</v>
      </c>
      <c r="B35" s="29" t="s">
        <v>338</v>
      </c>
      <c r="C35" s="29" t="s">
        <v>337</v>
      </c>
      <c r="D35" s="29" t="s">
        <v>71</v>
      </c>
      <c r="E35" s="29" t="s">
        <v>117</v>
      </c>
      <c r="F35" s="29" t="s">
        <v>118</v>
      </c>
      <c r="G35" s="29" t="s">
        <v>296</v>
      </c>
      <c r="H35" s="29" t="s">
        <v>295</v>
      </c>
      <c r="I35" s="23">
        <v>489600</v>
      </c>
      <c r="J35" s="23">
        <v>489600</v>
      </c>
      <c r="K35" s="23">
        <v>489600</v>
      </c>
      <c r="L35" s="23"/>
      <c r="M35" s="23"/>
      <c r="N35" s="23"/>
      <c r="O35" s="23"/>
      <c r="P35" s="23"/>
      <c r="Q35" s="23"/>
      <c r="R35" s="23"/>
      <c r="S35" s="23"/>
      <c r="T35" s="23"/>
      <c r="U35" s="23"/>
      <c r="V35" s="23"/>
      <c r="W35" s="23"/>
    </row>
    <row r="36" ht="18.75" customHeight="1" spans="1:23">
      <c r="A36" s="24"/>
      <c r="B36" s="24"/>
      <c r="C36" s="20" t="s">
        <v>339</v>
      </c>
      <c r="D36" s="24"/>
      <c r="E36" s="24"/>
      <c r="F36" s="24"/>
      <c r="G36" s="24"/>
      <c r="H36" s="24"/>
      <c r="I36" s="23">
        <v>100000</v>
      </c>
      <c r="J36" s="23">
        <v>100000</v>
      </c>
      <c r="K36" s="23">
        <v>100000</v>
      </c>
      <c r="L36" s="23"/>
      <c r="M36" s="23"/>
      <c r="N36" s="23"/>
      <c r="O36" s="23"/>
      <c r="P36" s="23"/>
      <c r="Q36" s="23"/>
      <c r="R36" s="23"/>
      <c r="S36" s="23"/>
      <c r="T36" s="23"/>
      <c r="U36" s="23"/>
      <c r="V36" s="23"/>
      <c r="W36" s="23"/>
    </row>
    <row r="37" ht="18.75" customHeight="1" spans="1:23">
      <c r="A37" s="29" t="s">
        <v>317</v>
      </c>
      <c r="B37" s="29" t="s">
        <v>340</v>
      </c>
      <c r="C37" s="29" t="s">
        <v>339</v>
      </c>
      <c r="D37" s="29" t="s">
        <v>71</v>
      </c>
      <c r="E37" s="29" t="s">
        <v>117</v>
      </c>
      <c r="F37" s="29" t="s">
        <v>118</v>
      </c>
      <c r="G37" s="29" t="s">
        <v>296</v>
      </c>
      <c r="H37" s="29" t="s">
        <v>295</v>
      </c>
      <c r="I37" s="23">
        <v>100000</v>
      </c>
      <c r="J37" s="23">
        <v>100000</v>
      </c>
      <c r="K37" s="23">
        <v>100000</v>
      </c>
      <c r="L37" s="23"/>
      <c r="M37" s="23"/>
      <c r="N37" s="23"/>
      <c r="O37" s="23"/>
      <c r="P37" s="23"/>
      <c r="Q37" s="23"/>
      <c r="R37" s="23"/>
      <c r="S37" s="23"/>
      <c r="T37" s="23"/>
      <c r="U37" s="23"/>
      <c r="V37" s="23"/>
      <c r="W37" s="23"/>
    </row>
    <row r="38" ht="18.75" customHeight="1" spans="1:23">
      <c r="A38" s="24"/>
      <c r="B38" s="24"/>
      <c r="C38" s="20" t="s">
        <v>341</v>
      </c>
      <c r="D38" s="24"/>
      <c r="E38" s="24"/>
      <c r="F38" s="24"/>
      <c r="G38" s="24"/>
      <c r="H38" s="24"/>
      <c r="I38" s="23">
        <v>95200</v>
      </c>
      <c r="J38" s="23">
        <v>95200</v>
      </c>
      <c r="K38" s="23">
        <v>95200</v>
      </c>
      <c r="L38" s="23"/>
      <c r="M38" s="23"/>
      <c r="N38" s="23"/>
      <c r="O38" s="23"/>
      <c r="P38" s="23"/>
      <c r="Q38" s="23"/>
      <c r="R38" s="23"/>
      <c r="S38" s="23"/>
      <c r="T38" s="23"/>
      <c r="U38" s="23"/>
      <c r="V38" s="23"/>
      <c r="W38" s="23"/>
    </row>
    <row r="39" ht="18.75" customHeight="1" spans="1:23">
      <c r="A39" s="29" t="s">
        <v>314</v>
      </c>
      <c r="B39" s="29" t="s">
        <v>342</v>
      </c>
      <c r="C39" s="29" t="s">
        <v>341</v>
      </c>
      <c r="D39" s="29" t="s">
        <v>71</v>
      </c>
      <c r="E39" s="29" t="s">
        <v>97</v>
      </c>
      <c r="F39" s="29" t="s">
        <v>98</v>
      </c>
      <c r="G39" s="29" t="s">
        <v>268</v>
      </c>
      <c r="H39" s="29" t="s">
        <v>269</v>
      </c>
      <c r="I39" s="23">
        <v>95200</v>
      </c>
      <c r="J39" s="23">
        <v>95200</v>
      </c>
      <c r="K39" s="23">
        <v>95200</v>
      </c>
      <c r="L39" s="23"/>
      <c r="M39" s="23"/>
      <c r="N39" s="23"/>
      <c r="O39" s="23"/>
      <c r="P39" s="23"/>
      <c r="Q39" s="23"/>
      <c r="R39" s="23"/>
      <c r="S39" s="23"/>
      <c r="T39" s="23"/>
      <c r="U39" s="23"/>
      <c r="V39" s="23"/>
      <c r="W39" s="23"/>
    </row>
    <row r="40" ht="18.75" customHeight="1" spans="1:23">
      <c r="A40" s="24"/>
      <c r="B40" s="24"/>
      <c r="C40" s="20" t="s">
        <v>343</v>
      </c>
      <c r="D40" s="24"/>
      <c r="E40" s="24"/>
      <c r="F40" s="24"/>
      <c r="G40" s="24"/>
      <c r="H40" s="24"/>
      <c r="I40" s="23">
        <v>14394497.04</v>
      </c>
      <c r="J40" s="23">
        <v>14394497.04</v>
      </c>
      <c r="K40" s="23">
        <v>14394497.04</v>
      </c>
      <c r="L40" s="23"/>
      <c r="M40" s="23"/>
      <c r="N40" s="23"/>
      <c r="O40" s="23"/>
      <c r="P40" s="23"/>
      <c r="Q40" s="23"/>
      <c r="R40" s="23"/>
      <c r="S40" s="23"/>
      <c r="T40" s="23"/>
      <c r="U40" s="23"/>
      <c r="V40" s="23"/>
      <c r="W40" s="23"/>
    </row>
    <row r="41" ht="18.75" customHeight="1" spans="1:23">
      <c r="A41" s="29" t="s">
        <v>317</v>
      </c>
      <c r="B41" s="29" t="s">
        <v>344</v>
      </c>
      <c r="C41" s="29" t="s">
        <v>343</v>
      </c>
      <c r="D41" s="29" t="s">
        <v>71</v>
      </c>
      <c r="E41" s="29" t="s">
        <v>127</v>
      </c>
      <c r="F41" s="29" t="s">
        <v>128</v>
      </c>
      <c r="G41" s="29" t="s">
        <v>321</v>
      </c>
      <c r="H41" s="29" t="s">
        <v>322</v>
      </c>
      <c r="I41" s="23">
        <v>14394497.04</v>
      </c>
      <c r="J41" s="23">
        <v>14394497.04</v>
      </c>
      <c r="K41" s="23">
        <v>14394497.04</v>
      </c>
      <c r="L41" s="23"/>
      <c r="M41" s="23"/>
      <c r="N41" s="23"/>
      <c r="O41" s="23"/>
      <c r="P41" s="23"/>
      <c r="Q41" s="23"/>
      <c r="R41" s="23"/>
      <c r="S41" s="23"/>
      <c r="T41" s="23"/>
      <c r="U41" s="23"/>
      <c r="V41" s="23"/>
      <c r="W41" s="23"/>
    </row>
    <row r="42" ht="18.75" customHeight="1" spans="1:23">
      <c r="A42" s="24"/>
      <c r="B42" s="24"/>
      <c r="C42" s="20" t="s">
        <v>345</v>
      </c>
      <c r="D42" s="24"/>
      <c r="E42" s="24"/>
      <c r="F42" s="24"/>
      <c r="G42" s="24"/>
      <c r="H42" s="24"/>
      <c r="I42" s="23">
        <v>14244</v>
      </c>
      <c r="J42" s="23">
        <v>14244</v>
      </c>
      <c r="K42" s="23">
        <v>14244</v>
      </c>
      <c r="L42" s="23"/>
      <c r="M42" s="23"/>
      <c r="N42" s="23"/>
      <c r="O42" s="23"/>
      <c r="P42" s="23"/>
      <c r="Q42" s="23"/>
      <c r="R42" s="23"/>
      <c r="S42" s="23"/>
      <c r="T42" s="23"/>
      <c r="U42" s="23"/>
      <c r="V42" s="23"/>
      <c r="W42" s="23"/>
    </row>
    <row r="43" ht="18.75" customHeight="1" spans="1:23">
      <c r="A43" s="29" t="s">
        <v>317</v>
      </c>
      <c r="B43" s="29" t="s">
        <v>346</v>
      </c>
      <c r="C43" s="29" t="s">
        <v>345</v>
      </c>
      <c r="D43" s="29" t="s">
        <v>71</v>
      </c>
      <c r="E43" s="29" t="s">
        <v>135</v>
      </c>
      <c r="F43" s="29" t="s">
        <v>136</v>
      </c>
      <c r="G43" s="29" t="s">
        <v>296</v>
      </c>
      <c r="H43" s="29" t="s">
        <v>295</v>
      </c>
      <c r="I43" s="23">
        <v>14244</v>
      </c>
      <c r="J43" s="23">
        <v>14244</v>
      </c>
      <c r="K43" s="23">
        <v>14244</v>
      </c>
      <c r="L43" s="23"/>
      <c r="M43" s="23"/>
      <c r="N43" s="23"/>
      <c r="O43" s="23"/>
      <c r="P43" s="23"/>
      <c r="Q43" s="23"/>
      <c r="R43" s="23"/>
      <c r="S43" s="23"/>
      <c r="T43" s="23"/>
      <c r="U43" s="23"/>
      <c r="V43" s="23"/>
      <c r="W43" s="23"/>
    </row>
    <row r="44" ht="18.75" customHeight="1" spans="1:23">
      <c r="A44" s="24"/>
      <c r="B44" s="24"/>
      <c r="C44" s="20" t="s">
        <v>347</v>
      </c>
      <c r="D44" s="24"/>
      <c r="E44" s="24"/>
      <c r="F44" s="24"/>
      <c r="G44" s="24"/>
      <c r="H44" s="24"/>
      <c r="I44" s="23">
        <v>40000</v>
      </c>
      <c r="J44" s="23">
        <v>40000</v>
      </c>
      <c r="K44" s="23">
        <v>40000</v>
      </c>
      <c r="L44" s="23"/>
      <c r="M44" s="23"/>
      <c r="N44" s="23"/>
      <c r="O44" s="23"/>
      <c r="P44" s="23"/>
      <c r="Q44" s="23"/>
      <c r="R44" s="23"/>
      <c r="S44" s="23"/>
      <c r="T44" s="23"/>
      <c r="U44" s="23"/>
      <c r="V44" s="23"/>
      <c r="W44" s="23"/>
    </row>
    <row r="45" ht="18.75" customHeight="1" spans="1:23">
      <c r="A45" s="29" t="s">
        <v>314</v>
      </c>
      <c r="B45" s="29" t="s">
        <v>348</v>
      </c>
      <c r="C45" s="29" t="s">
        <v>347</v>
      </c>
      <c r="D45" s="29" t="s">
        <v>71</v>
      </c>
      <c r="E45" s="29" t="s">
        <v>99</v>
      </c>
      <c r="F45" s="29" t="s">
        <v>100</v>
      </c>
      <c r="G45" s="29" t="s">
        <v>268</v>
      </c>
      <c r="H45" s="29" t="s">
        <v>269</v>
      </c>
      <c r="I45" s="23">
        <v>22000</v>
      </c>
      <c r="J45" s="23">
        <v>22000</v>
      </c>
      <c r="K45" s="23">
        <v>22000</v>
      </c>
      <c r="L45" s="23"/>
      <c r="M45" s="23"/>
      <c r="N45" s="23"/>
      <c r="O45" s="23"/>
      <c r="P45" s="23"/>
      <c r="Q45" s="23"/>
      <c r="R45" s="23"/>
      <c r="S45" s="23"/>
      <c r="T45" s="23"/>
      <c r="U45" s="23"/>
      <c r="V45" s="23"/>
      <c r="W45" s="23"/>
    </row>
    <row r="46" ht="18.75" customHeight="1" spans="1:23">
      <c r="A46" s="29" t="s">
        <v>314</v>
      </c>
      <c r="B46" s="29" t="s">
        <v>348</v>
      </c>
      <c r="C46" s="29" t="s">
        <v>347</v>
      </c>
      <c r="D46" s="29" t="s">
        <v>71</v>
      </c>
      <c r="E46" s="29" t="s">
        <v>99</v>
      </c>
      <c r="F46" s="29" t="s">
        <v>100</v>
      </c>
      <c r="G46" s="29" t="s">
        <v>268</v>
      </c>
      <c r="H46" s="29" t="s">
        <v>269</v>
      </c>
      <c r="I46" s="23">
        <v>6000</v>
      </c>
      <c r="J46" s="23">
        <v>6000</v>
      </c>
      <c r="K46" s="23">
        <v>6000</v>
      </c>
      <c r="L46" s="23"/>
      <c r="M46" s="23"/>
      <c r="N46" s="23"/>
      <c r="O46" s="23"/>
      <c r="P46" s="23"/>
      <c r="Q46" s="23"/>
      <c r="R46" s="23"/>
      <c r="S46" s="23"/>
      <c r="T46" s="23"/>
      <c r="U46" s="23"/>
      <c r="V46" s="23"/>
      <c r="W46" s="23"/>
    </row>
    <row r="47" ht="18.75" customHeight="1" spans="1:23">
      <c r="A47" s="29" t="s">
        <v>314</v>
      </c>
      <c r="B47" s="29" t="s">
        <v>348</v>
      </c>
      <c r="C47" s="29" t="s">
        <v>347</v>
      </c>
      <c r="D47" s="29" t="s">
        <v>71</v>
      </c>
      <c r="E47" s="29" t="s">
        <v>99</v>
      </c>
      <c r="F47" s="29" t="s">
        <v>100</v>
      </c>
      <c r="G47" s="29" t="s">
        <v>296</v>
      </c>
      <c r="H47" s="29" t="s">
        <v>295</v>
      </c>
      <c r="I47" s="23">
        <v>12000</v>
      </c>
      <c r="J47" s="23">
        <v>12000</v>
      </c>
      <c r="K47" s="23">
        <v>12000</v>
      </c>
      <c r="L47" s="23"/>
      <c r="M47" s="23"/>
      <c r="N47" s="23"/>
      <c r="O47" s="23"/>
      <c r="P47" s="23"/>
      <c r="Q47" s="23"/>
      <c r="R47" s="23"/>
      <c r="S47" s="23"/>
      <c r="T47" s="23"/>
      <c r="U47" s="23"/>
      <c r="V47" s="23"/>
      <c r="W47" s="23"/>
    </row>
    <row r="48" ht="18.75" customHeight="1" spans="1:23">
      <c r="A48" s="24"/>
      <c r="B48" s="24"/>
      <c r="C48" s="20" t="s">
        <v>349</v>
      </c>
      <c r="D48" s="24"/>
      <c r="E48" s="24"/>
      <c r="F48" s="24"/>
      <c r="G48" s="24"/>
      <c r="H48" s="24"/>
      <c r="I48" s="23">
        <v>3248589.24</v>
      </c>
      <c r="J48" s="23">
        <v>3248589.24</v>
      </c>
      <c r="K48" s="23">
        <v>3248589.24</v>
      </c>
      <c r="L48" s="23"/>
      <c r="M48" s="23"/>
      <c r="N48" s="23"/>
      <c r="O48" s="23"/>
      <c r="P48" s="23"/>
      <c r="Q48" s="23"/>
      <c r="R48" s="23"/>
      <c r="S48" s="23"/>
      <c r="T48" s="23"/>
      <c r="U48" s="23"/>
      <c r="V48" s="23"/>
      <c r="W48" s="23"/>
    </row>
    <row r="49" ht="18.75" customHeight="1" spans="1:23">
      <c r="A49" s="29" t="s">
        <v>317</v>
      </c>
      <c r="B49" s="29" t="s">
        <v>350</v>
      </c>
      <c r="C49" s="29" t="s">
        <v>349</v>
      </c>
      <c r="D49" s="29" t="s">
        <v>71</v>
      </c>
      <c r="E49" s="29" t="s">
        <v>131</v>
      </c>
      <c r="F49" s="29" t="s">
        <v>132</v>
      </c>
      <c r="G49" s="29" t="s">
        <v>321</v>
      </c>
      <c r="H49" s="29" t="s">
        <v>322</v>
      </c>
      <c r="I49" s="23">
        <v>3248589.24</v>
      </c>
      <c r="J49" s="23">
        <v>3248589.24</v>
      </c>
      <c r="K49" s="23">
        <v>3248589.24</v>
      </c>
      <c r="L49" s="23"/>
      <c r="M49" s="23"/>
      <c r="N49" s="23"/>
      <c r="O49" s="23"/>
      <c r="P49" s="23"/>
      <c r="Q49" s="23"/>
      <c r="R49" s="23"/>
      <c r="S49" s="23"/>
      <c r="T49" s="23"/>
      <c r="U49" s="23"/>
      <c r="V49" s="23"/>
      <c r="W49" s="23"/>
    </row>
    <row r="50" ht="18.75" customHeight="1" spans="1:23">
      <c r="A50" s="24"/>
      <c r="B50" s="24"/>
      <c r="C50" s="20" t="s">
        <v>351</v>
      </c>
      <c r="D50" s="24"/>
      <c r="E50" s="24"/>
      <c r="F50" s="24"/>
      <c r="G50" s="24"/>
      <c r="H50" s="24"/>
      <c r="I50" s="23">
        <v>30000</v>
      </c>
      <c r="J50" s="23">
        <v>30000</v>
      </c>
      <c r="K50" s="23">
        <v>30000</v>
      </c>
      <c r="L50" s="23"/>
      <c r="M50" s="23"/>
      <c r="N50" s="23"/>
      <c r="O50" s="23"/>
      <c r="P50" s="23"/>
      <c r="Q50" s="23"/>
      <c r="R50" s="23"/>
      <c r="S50" s="23"/>
      <c r="T50" s="23"/>
      <c r="U50" s="23"/>
      <c r="V50" s="23"/>
      <c r="W50" s="23"/>
    </row>
    <row r="51" ht="18.75" customHeight="1" spans="1:23">
      <c r="A51" s="29" t="s">
        <v>314</v>
      </c>
      <c r="B51" s="29" t="s">
        <v>352</v>
      </c>
      <c r="C51" s="29" t="s">
        <v>351</v>
      </c>
      <c r="D51" s="29" t="s">
        <v>71</v>
      </c>
      <c r="E51" s="29" t="s">
        <v>95</v>
      </c>
      <c r="F51" s="29" t="s">
        <v>96</v>
      </c>
      <c r="G51" s="29" t="s">
        <v>268</v>
      </c>
      <c r="H51" s="29" t="s">
        <v>269</v>
      </c>
      <c r="I51" s="23">
        <v>30000</v>
      </c>
      <c r="J51" s="23">
        <v>30000</v>
      </c>
      <c r="K51" s="23">
        <v>30000</v>
      </c>
      <c r="L51" s="23"/>
      <c r="M51" s="23"/>
      <c r="N51" s="23"/>
      <c r="O51" s="23"/>
      <c r="P51" s="23"/>
      <c r="Q51" s="23"/>
      <c r="R51" s="23"/>
      <c r="S51" s="23"/>
      <c r="T51" s="23"/>
      <c r="U51" s="23"/>
      <c r="V51" s="23"/>
      <c r="W51" s="23"/>
    </row>
    <row r="52" ht="18.75" customHeight="1" spans="1:23">
      <c r="A52" s="24"/>
      <c r="B52" s="24"/>
      <c r="C52" s="20" t="s">
        <v>353</v>
      </c>
      <c r="D52" s="24"/>
      <c r="E52" s="24"/>
      <c r="F52" s="24"/>
      <c r="G52" s="24"/>
      <c r="H52" s="24"/>
      <c r="I52" s="23">
        <v>732021.5</v>
      </c>
      <c r="J52" s="23">
        <v>732021.5</v>
      </c>
      <c r="K52" s="23">
        <v>732021.5</v>
      </c>
      <c r="L52" s="23"/>
      <c r="M52" s="23"/>
      <c r="N52" s="23"/>
      <c r="O52" s="23"/>
      <c r="P52" s="23"/>
      <c r="Q52" s="23"/>
      <c r="R52" s="23"/>
      <c r="S52" s="23"/>
      <c r="T52" s="23"/>
      <c r="U52" s="23"/>
      <c r="V52" s="23"/>
      <c r="W52" s="23"/>
    </row>
    <row r="53" ht="18.75" customHeight="1" spans="1:23">
      <c r="A53" s="29" t="s">
        <v>314</v>
      </c>
      <c r="B53" s="29" t="s">
        <v>354</v>
      </c>
      <c r="C53" s="29" t="s">
        <v>353</v>
      </c>
      <c r="D53" s="29" t="s">
        <v>71</v>
      </c>
      <c r="E53" s="29" t="s">
        <v>99</v>
      </c>
      <c r="F53" s="29" t="s">
        <v>100</v>
      </c>
      <c r="G53" s="29" t="s">
        <v>296</v>
      </c>
      <c r="H53" s="29" t="s">
        <v>295</v>
      </c>
      <c r="I53" s="23">
        <v>732021.5</v>
      </c>
      <c r="J53" s="23">
        <v>732021.5</v>
      </c>
      <c r="K53" s="23">
        <v>732021.5</v>
      </c>
      <c r="L53" s="23"/>
      <c r="M53" s="23"/>
      <c r="N53" s="23"/>
      <c r="O53" s="23"/>
      <c r="P53" s="23"/>
      <c r="Q53" s="23"/>
      <c r="R53" s="23"/>
      <c r="S53" s="23"/>
      <c r="T53" s="23"/>
      <c r="U53" s="23"/>
      <c r="V53" s="23"/>
      <c r="W53" s="23"/>
    </row>
    <row r="54" ht="18.75" customHeight="1" spans="1:23">
      <c r="A54" s="24"/>
      <c r="B54" s="24"/>
      <c r="C54" s="20" t="s">
        <v>355</v>
      </c>
      <c r="D54" s="24"/>
      <c r="E54" s="24"/>
      <c r="F54" s="24"/>
      <c r="G54" s="24"/>
      <c r="H54" s="24"/>
      <c r="I54" s="23">
        <v>400000</v>
      </c>
      <c r="J54" s="23">
        <v>400000</v>
      </c>
      <c r="K54" s="23">
        <v>400000</v>
      </c>
      <c r="L54" s="23"/>
      <c r="M54" s="23"/>
      <c r="N54" s="23"/>
      <c r="O54" s="23"/>
      <c r="P54" s="23"/>
      <c r="Q54" s="23"/>
      <c r="R54" s="23"/>
      <c r="S54" s="23"/>
      <c r="T54" s="23"/>
      <c r="U54" s="23"/>
      <c r="V54" s="23"/>
      <c r="W54" s="23"/>
    </row>
    <row r="55" ht="18.75" customHeight="1" spans="1:23">
      <c r="A55" s="29" t="s">
        <v>314</v>
      </c>
      <c r="B55" s="29" t="s">
        <v>356</v>
      </c>
      <c r="C55" s="29" t="s">
        <v>355</v>
      </c>
      <c r="D55" s="29" t="s">
        <v>71</v>
      </c>
      <c r="E55" s="29" t="s">
        <v>99</v>
      </c>
      <c r="F55" s="29" t="s">
        <v>100</v>
      </c>
      <c r="G55" s="29" t="s">
        <v>268</v>
      </c>
      <c r="H55" s="29" t="s">
        <v>269</v>
      </c>
      <c r="I55" s="23">
        <v>400000</v>
      </c>
      <c r="J55" s="23">
        <v>400000</v>
      </c>
      <c r="K55" s="23">
        <v>400000</v>
      </c>
      <c r="L55" s="23"/>
      <c r="M55" s="23"/>
      <c r="N55" s="23"/>
      <c r="O55" s="23"/>
      <c r="P55" s="23"/>
      <c r="Q55" s="23"/>
      <c r="R55" s="23"/>
      <c r="S55" s="23"/>
      <c r="T55" s="23"/>
      <c r="U55" s="23"/>
      <c r="V55" s="23"/>
      <c r="W55" s="23"/>
    </row>
    <row r="56" ht="18.75" customHeight="1" spans="1:23">
      <c r="A56" s="130" t="s">
        <v>56</v>
      </c>
      <c r="B56" s="130"/>
      <c r="C56" s="130"/>
      <c r="D56" s="130"/>
      <c r="E56" s="130"/>
      <c r="F56" s="130"/>
      <c r="G56" s="130"/>
      <c r="H56" s="130"/>
      <c r="I56" s="23">
        <v>36306162.9</v>
      </c>
      <c r="J56" s="23">
        <v>36306162.9</v>
      </c>
      <c r="K56" s="23">
        <v>36306162.9</v>
      </c>
      <c r="L56" s="23"/>
      <c r="M56" s="23"/>
      <c r="N56" s="23"/>
      <c r="O56" s="23"/>
      <c r="P56" s="23"/>
      <c r="Q56" s="23"/>
      <c r="R56" s="23"/>
      <c r="S56" s="23"/>
      <c r="T56" s="23"/>
      <c r="U56" s="23"/>
      <c r="V56" s="23"/>
      <c r="W56" s="23"/>
    </row>
  </sheetData>
  <mergeCells count="28">
    <mergeCell ref="A2:W2"/>
    <mergeCell ref="A3:H3"/>
    <mergeCell ref="J4:M4"/>
    <mergeCell ref="N4:P4"/>
    <mergeCell ref="R4:W4"/>
    <mergeCell ref="A56:H5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148"/>
  <sheetViews>
    <sheetView showZeros="0" tabSelected="1" topLeftCell="A103" workbookViewId="0">
      <selection activeCell="B118" sqref="B118:B125"/>
    </sheetView>
  </sheetViews>
  <sheetFormatPr defaultColWidth="9.14285714285714" defaultRowHeight="12" customHeight="1"/>
  <cols>
    <col min="1" max="1" width="54.0095238095238"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2" t="s">
        <v>357</v>
      </c>
    </row>
    <row r="2" ht="36.75" customHeight="1" spans="1:10">
      <c r="A2" s="4" t="str">
        <f>"2025"&amp;"年部门项目支出绩效目标表"</f>
        <v>2025年部门项目支出绩效目标表</v>
      </c>
      <c r="B2" s="5"/>
      <c r="C2" s="5"/>
      <c r="D2" s="5"/>
      <c r="E2" s="5"/>
      <c r="F2" s="66"/>
      <c r="G2" s="5"/>
      <c r="H2" s="66"/>
      <c r="I2" s="66"/>
      <c r="J2" s="5"/>
    </row>
    <row r="3" ht="18.75" customHeight="1" spans="1:8">
      <c r="A3" s="48" t="str">
        <f>"单位名称："&amp;"永德县民政局"</f>
        <v>单位名称：永德县民政局</v>
      </c>
      <c r="B3" s="49"/>
      <c r="C3" s="49"/>
      <c r="D3" s="49"/>
      <c r="E3" s="49"/>
      <c r="F3" s="50"/>
      <c r="G3" s="49"/>
      <c r="H3" s="50"/>
    </row>
    <row r="4" ht="18.75" customHeight="1" spans="1:10">
      <c r="A4" s="40" t="s">
        <v>358</v>
      </c>
      <c r="B4" s="40" t="s">
        <v>359</v>
      </c>
      <c r="C4" s="40" t="s">
        <v>360</v>
      </c>
      <c r="D4" s="40" t="s">
        <v>361</v>
      </c>
      <c r="E4" s="40" t="s">
        <v>362</v>
      </c>
      <c r="F4" s="51" t="s">
        <v>363</v>
      </c>
      <c r="G4" s="40" t="s">
        <v>364</v>
      </c>
      <c r="H4" s="51" t="s">
        <v>365</v>
      </c>
      <c r="I4" s="51" t="s">
        <v>366</v>
      </c>
      <c r="J4" s="40" t="s">
        <v>367</v>
      </c>
    </row>
    <row r="5" ht="18.75" customHeight="1" spans="1:10">
      <c r="A5" s="117">
        <v>1</v>
      </c>
      <c r="B5" s="117">
        <v>2</v>
      </c>
      <c r="C5" s="117">
        <v>3</v>
      </c>
      <c r="D5" s="117">
        <v>4</v>
      </c>
      <c r="E5" s="117">
        <v>5</v>
      </c>
      <c r="F5" s="117">
        <v>6</v>
      </c>
      <c r="G5" s="117">
        <v>7</v>
      </c>
      <c r="H5" s="117">
        <v>8</v>
      </c>
      <c r="I5" s="117">
        <v>9</v>
      </c>
      <c r="J5" s="117">
        <v>10</v>
      </c>
    </row>
    <row r="6" ht="18.75" customHeight="1" spans="1:10">
      <c r="A6" s="118" t="s">
        <v>71</v>
      </c>
      <c r="B6" s="43"/>
      <c r="C6" s="43"/>
      <c r="D6" s="43"/>
      <c r="E6" s="45"/>
      <c r="F6" s="119"/>
      <c r="G6" s="45"/>
      <c r="H6" s="119"/>
      <c r="I6" s="119"/>
      <c r="J6" s="45"/>
    </row>
    <row r="7" ht="18.75" customHeight="1" spans="1:10">
      <c r="A7" s="223" t="s">
        <v>329</v>
      </c>
      <c r="B7" s="121" t="s">
        <v>368</v>
      </c>
      <c r="C7" s="121" t="s">
        <v>369</v>
      </c>
      <c r="D7" s="121" t="s">
        <v>370</v>
      </c>
      <c r="E7" s="118" t="s">
        <v>371</v>
      </c>
      <c r="F7" s="121" t="s">
        <v>372</v>
      </c>
      <c r="G7" s="118" t="s">
        <v>373</v>
      </c>
      <c r="H7" s="121" t="s">
        <v>374</v>
      </c>
      <c r="I7" s="121" t="s">
        <v>375</v>
      </c>
      <c r="J7" s="118" t="s">
        <v>376</v>
      </c>
    </row>
    <row r="8" ht="18.75" customHeight="1" spans="1:10">
      <c r="A8" s="223" t="s">
        <v>329</v>
      </c>
      <c r="B8" s="121" t="s">
        <v>368</v>
      </c>
      <c r="C8" s="121" t="s">
        <v>369</v>
      </c>
      <c r="D8" s="121" t="s">
        <v>377</v>
      </c>
      <c r="E8" s="118" t="s">
        <v>378</v>
      </c>
      <c r="F8" s="121" t="s">
        <v>372</v>
      </c>
      <c r="G8" s="118" t="s">
        <v>379</v>
      </c>
      <c r="H8" s="121" t="s">
        <v>380</v>
      </c>
      <c r="I8" s="121" t="s">
        <v>375</v>
      </c>
      <c r="J8" s="118" t="s">
        <v>381</v>
      </c>
    </row>
    <row r="9" ht="18.75" customHeight="1" spans="1:10">
      <c r="A9" s="223" t="s">
        <v>329</v>
      </c>
      <c r="B9" s="121" t="s">
        <v>368</v>
      </c>
      <c r="C9" s="121" t="s">
        <v>369</v>
      </c>
      <c r="D9" s="121" t="s">
        <v>382</v>
      </c>
      <c r="E9" s="118" t="s">
        <v>383</v>
      </c>
      <c r="F9" s="121" t="s">
        <v>372</v>
      </c>
      <c r="G9" s="118" t="s">
        <v>379</v>
      </c>
      <c r="H9" s="121" t="s">
        <v>380</v>
      </c>
      <c r="I9" s="121" t="s">
        <v>375</v>
      </c>
      <c r="J9" s="118" t="s">
        <v>384</v>
      </c>
    </row>
    <row r="10" ht="18.75" customHeight="1" spans="1:10">
      <c r="A10" s="223" t="s">
        <v>329</v>
      </c>
      <c r="B10" s="121" t="s">
        <v>368</v>
      </c>
      <c r="C10" s="121" t="s">
        <v>385</v>
      </c>
      <c r="D10" s="121" t="s">
        <v>386</v>
      </c>
      <c r="E10" s="118" t="s">
        <v>387</v>
      </c>
      <c r="F10" s="121" t="s">
        <v>372</v>
      </c>
      <c r="G10" s="118" t="s">
        <v>379</v>
      </c>
      <c r="H10" s="121" t="s">
        <v>380</v>
      </c>
      <c r="I10" s="121" t="s">
        <v>375</v>
      </c>
      <c r="J10" s="118" t="s">
        <v>388</v>
      </c>
    </row>
    <row r="11" ht="18.75" customHeight="1" spans="1:10">
      <c r="A11" s="223" t="s">
        <v>329</v>
      </c>
      <c r="B11" s="121" t="s">
        <v>368</v>
      </c>
      <c r="C11" s="121" t="s">
        <v>389</v>
      </c>
      <c r="D11" s="121" t="s">
        <v>390</v>
      </c>
      <c r="E11" s="118" t="s">
        <v>391</v>
      </c>
      <c r="F11" s="121" t="s">
        <v>372</v>
      </c>
      <c r="G11" s="118" t="s">
        <v>379</v>
      </c>
      <c r="H11" s="121" t="s">
        <v>380</v>
      </c>
      <c r="I11" s="121" t="s">
        <v>375</v>
      </c>
      <c r="J11" s="118" t="s">
        <v>392</v>
      </c>
    </row>
    <row r="12" ht="18.75" customHeight="1" spans="1:10">
      <c r="A12" s="223" t="s">
        <v>331</v>
      </c>
      <c r="B12" s="121" t="s">
        <v>393</v>
      </c>
      <c r="C12" s="121" t="s">
        <v>369</v>
      </c>
      <c r="D12" s="121" t="s">
        <v>370</v>
      </c>
      <c r="E12" s="118" t="s">
        <v>394</v>
      </c>
      <c r="F12" s="121" t="s">
        <v>372</v>
      </c>
      <c r="G12" s="118" t="s">
        <v>395</v>
      </c>
      <c r="H12" s="121" t="s">
        <v>396</v>
      </c>
      <c r="I12" s="121" t="s">
        <v>375</v>
      </c>
      <c r="J12" s="118" t="s">
        <v>397</v>
      </c>
    </row>
    <row r="13" ht="18.75" customHeight="1" spans="1:10">
      <c r="A13" s="223" t="s">
        <v>331</v>
      </c>
      <c r="B13" s="121" t="s">
        <v>393</v>
      </c>
      <c r="C13" s="121" t="s">
        <v>369</v>
      </c>
      <c r="D13" s="121" t="s">
        <v>370</v>
      </c>
      <c r="E13" s="118" t="s">
        <v>398</v>
      </c>
      <c r="F13" s="121" t="s">
        <v>372</v>
      </c>
      <c r="G13" s="118" t="s">
        <v>399</v>
      </c>
      <c r="H13" s="121" t="s">
        <v>396</v>
      </c>
      <c r="I13" s="121" t="s">
        <v>375</v>
      </c>
      <c r="J13" s="118" t="s">
        <v>400</v>
      </c>
    </row>
    <row r="14" ht="18.75" customHeight="1" spans="1:10">
      <c r="A14" s="223" t="s">
        <v>331</v>
      </c>
      <c r="B14" s="121" t="s">
        <v>393</v>
      </c>
      <c r="C14" s="121" t="s">
        <v>369</v>
      </c>
      <c r="D14" s="121" t="s">
        <v>377</v>
      </c>
      <c r="E14" s="118" t="s">
        <v>401</v>
      </c>
      <c r="F14" s="121" t="s">
        <v>372</v>
      </c>
      <c r="G14" s="118" t="s">
        <v>402</v>
      </c>
      <c r="H14" s="121" t="s">
        <v>380</v>
      </c>
      <c r="I14" s="121" t="s">
        <v>375</v>
      </c>
      <c r="J14" s="118" t="s">
        <v>403</v>
      </c>
    </row>
    <row r="15" ht="18.75" customHeight="1" spans="1:10">
      <c r="A15" s="223" t="s">
        <v>331</v>
      </c>
      <c r="B15" s="121" t="s">
        <v>393</v>
      </c>
      <c r="C15" s="121" t="s">
        <v>369</v>
      </c>
      <c r="D15" s="121" t="s">
        <v>377</v>
      </c>
      <c r="E15" s="118" t="s">
        <v>404</v>
      </c>
      <c r="F15" s="121" t="s">
        <v>372</v>
      </c>
      <c r="G15" s="118" t="s">
        <v>402</v>
      </c>
      <c r="H15" s="121" t="s">
        <v>380</v>
      </c>
      <c r="I15" s="121" t="s">
        <v>375</v>
      </c>
      <c r="J15" s="118" t="s">
        <v>405</v>
      </c>
    </row>
    <row r="16" ht="18.75" customHeight="1" spans="1:10">
      <c r="A16" s="223" t="s">
        <v>331</v>
      </c>
      <c r="B16" s="121" t="s">
        <v>393</v>
      </c>
      <c r="C16" s="121" t="s">
        <v>369</v>
      </c>
      <c r="D16" s="121" t="s">
        <v>377</v>
      </c>
      <c r="E16" s="118" t="s">
        <v>406</v>
      </c>
      <c r="F16" s="121" t="s">
        <v>407</v>
      </c>
      <c r="G16" s="118" t="s">
        <v>408</v>
      </c>
      <c r="H16" s="121" t="s">
        <v>380</v>
      </c>
      <c r="I16" s="121" t="s">
        <v>375</v>
      </c>
      <c r="J16" s="118" t="s">
        <v>409</v>
      </c>
    </row>
    <row r="17" ht="18.75" customHeight="1" spans="1:10">
      <c r="A17" s="223" t="s">
        <v>331</v>
      </c>
      <c r="B17" s="121" t="s">
        <v>393</v>
      </c>
      <c r="C17" s="121" t="s">
        <v>369</v>
      </c>
      <c r="D17" s="121" t="s">
        <v>382</v>
      </c>
      <c r="E17" s="118" t="s">
        <v>410</v>
      </c>
      <c r="F17" s="121" t="s">
        <v>372</v>
      </c>
      <c r="G17" s="118" t="s">
        <v>379</v>
      </c>
      <c r="H17" s="121" t="s">
        <v>380</v>
      </c>
      <c r="I17" s="121" t="s">
        <v>375</v>
      </c>
      <c r="J17" s="118" t="s">
        <v>411</v>
      </c>
    </row>
    <row r="18" ht="18.75" customHeight="1" spans="1:10">
      <c r="A18" s="223" t="s">
        <v>331</v>
      </c>
      <c r="B18" s="121" t="s">
        <v>393</v>
      </c>
      <c r="C18" s="121" t="s">
        <v>369</v>
      </c>
      <c r="D18" s="121" t="s">
        <v>412</v>
      </c>
      <c r="E18" s="118" t="s">
        <v>413</v>
      </c>
      <c r="F18" s="121" t="s">
        <v>372</v>
      </c>
      <c r="G18" s="118" t="s">
        <v>414</v>
      </c>
      <c r="H18" s="121" t="s">
        <v>415</v>
      </c>
      <c r="I18" s="121" t="s">
        <v>375</v>
      </c>
      <c r="J18" s="118" t="s">
        <v>416</v>
      </c>
    </row>
    <row r="19" ht="18.75" customHeight="1" spans="1:10">
      <c r="A19" s="223" t="s">
        <v>331</v>
      </c>
      <c r="B19" s="121" t="s">
        <v>393</v>
      </c>
      <c r="C19" s="121" t="s">
        <v>369</v>
      </c>
      <c r="D19" s="121" t="s">
        <v>412</v>
      </c>
      <c r="E19" s="118" t="s">
        <v>417</v>
      </c>
      <c r="F19" s="121" t="s">
        <v>372</v>
      </c>
      <c r="G19" s="118" t="s">
        <v>418</v>
      </c>
      <c r="H19" s="121" t="s">
        <v>415</v>
      </c>
      <c r="I19" s="121" t="s">
        <v>375</v>
      </c>
      <c r="J19" s="118" t="s">
        <v>419</v>
      </c>
    </row>
    <row r="20" ht="18.75" customHeight="1" spans="1:10">
      <c r="A20" s="223" t="s">
        <v>331</v>
      </c>
      <c r="B20" s="121" t="s">
        <v>393</v>
      </c>
      <c r="C20" s="121" t="s">
        <v>385</v>
      </c>
      <c r="D20" s="121" t="s">
        <v>386</v>
      </c>
      <c r="E20" s="118" t="s">
        <v>420</v>
      </c>
      <c r="F20" s="121" t="s">
        <v>372</v>
      </c>
      <c r="G20" s="118" t="s">
        <v>402</v>
      </c>
      <c r="H20" s="121" t="s">
        <v>380</v>
      </c>
      <c r="I20" s="121" t="s">
        <v>375</v>
      </c>
      <c r="J20" s="118" t="s">
        <v>421</v>
      </c>
    </row>
    <row r="21" ht="18.75" customHeight="1" spans="1:10">
      <c r="A21" s="223" t="s">
        <v>331</v>
      </c>
      <c r="B21" s="121" t="s">
        <v>393</v>
      </c>
      <c r="C21" s="121" t="s">
        <v>389</v>
      </c>
      <c r="D21" s="121" t="s">
        <v>390</v>
      </c>
      <c r="E21" s="118" t="s">
        <v>422</v>
      </c>
      <c r="F21" s="121" t="s">
        <v>372</v>
      </c>
      <c r="G21" s="118" t="s">
        <v>379</v>
      </c>
      <c r="H21" s="121" t="s">
        <v>380</v>
      </c>
      <c r="I21" s="121" t="s">
        <v>375</v>
      </c>
      <c r="J21" s="118" t="s">
        <v>423</v>
      </c>
    </row>
    <row r="22" ht="18.75" customHeight="1" spans="1:10">
      <c r="A22" s="223" t="s">
        <v>313</v>
      </c>
      <c r="B22" s="122" t="s">
        <v>424</v>
      </c>
      <c r="C22" s="121" t="s">
        <v>369</v>
      </c>
      <c r="D22" s="121" t="s">
        <v>370</v>
      </c>
      <c r="E22" s="118" t="s">
        <v>425</v>
      </c>
      <c r="F22" s="121" t="s">
        <v>407</v>
      </c>
      <c r="G22" s="118" t="s">
        <v>201</v>
      </c>
      <c r="H22" s="121" t="s">
        <v>374</v>
      </c>
      <c r="I22" s="121" t="s">
        <v>375</v>
      </c>
      <c r="J22" s="118" t="s">
        <v>426</v>
      </c>
    </row>
    <row r="23" ht="18.75" customHeight="1" spans="1:10">
      <c r="A23" s="223" t="s">
        <v>313</v>
      </c>
      <c r="B23" s="123"/>
      <c r="C23" s="121" t="s">
        <v>369</v>
      </c>
      <c r="D23" s="121" t="s">
        <v>370</v>
      </c>
      <c r="E23" s="118" t="s">
        <v>427</v>
      </c>
      <c r="F23" s="121" t="s">
        <v>407</v>
      </c>
      <c r="G23" s="118" t="s">
        <v>428</v>
      </c>
      <c r="H23" s="121" t="s">
        <v>429</v>
      </c>
      <c r="I23" s="121" t="s">
        <v>375</v>
      </c>
      <c r="J23" s="118" t="s">
        <v>430</v>
      </c>
    </row>
    <row r="24" ht="18.75" customHeight="1" spans="1:10">
      <c r="A24" s="223" t="s">
        <v>313</v>
      </c>
      <c r="B24" s="123"/>
      <c r="C24" s="121" t="s">
        <v>369</v>
      </c>
      <c r="D24" s="121" t="s">
        <v>377</v>
      </c>
      <c r="E24" s="118" t="s">
        <v>431</v>
      </c>
      <c r="F24" s="121" t="s">
        <v>372</v>
      </c>
      <c r="G24" s="118" t="s">
        <v>402</v>
      </c>
      <c r="H24" s="121" t="s">
        <v>380</v>
      </c>
      <c r="I24" s="121" t="s">
        <v>375</v>
      </c>
      <c r="J24" s="118" t="s">
        <v>432</v>
      </c>
    </row>
    <row r="25" ht="18.75" customHeight="1" spans="1:10">
      <c r="A25" s="223" t="s">
        <v>313</v>
      </c>
      <c r="B25" s="123"/>
      <c r="C25" s="121" t="s">
        <v>369</v>
      </c>
      <c r="D25" s="121" t="s">
        <v>382</v>
      </c>
      <c r="E25" s="118" t="s">
        <v>433</v>
      </c>
      <c r="F25" s="121" t="s">
        <v>407</v>
      </c>
      <c r="G25" s="118" t="s">
        <v>201</v>
      </c>
      <c r="H25" s="121" t="s">
        <v>434</v>
      </c>
      <c r="I25" s="121" t="s">
        <v>375</v>
      </c>
      <c r="J25" s="118" t="s">
        <v>435</v>
      </c>
    </row>
    <row r="26" ht="18.75" customHeight="1" spans="1:10">
      <c r="A26" s="223" t="s">
        <v>313</v>
      </c>
      <c r="B26" s="123"/>
      <c r="C26" s="121" t="s">
        <v>369</v>
      </c>
      <c r="D26" s="121" t="s">
        <v>412</v>
      </c>
      <c r="E26" s="118" t="s">
        <v>413</v>
      </c>
      <c r="F26" s="121" t="s">
        <v>372</v>
      </c>
      <c r="G26" s="118" t="s">
        <v>436</v>
      </c>
      <c r="H26" s="121" t="s">
        <v>437</v>
      </c>
      <c r="I26" s="121" t="s">
        <v>375</v>
      </c>
      <c r="J26" s="118" t="s">
        <v>438</v>
      </c>
    </row>
    <row r="27" ht="18.75" customHeight="1" spans="1:10">
      <c r="A27" s="223" t="s">
        <v>313</v>
      </c>
      <c r="B27" s="123"/>
      <c r="C27" s="121" t="s">
        <v>385</v>
      </c>
      <c r="D27" s="121" t="s">
        <v>386</v>
      </c>
      <c r="E27" s="118" t="s">
        <v>439</v>
      </c>
      <c r="F27" s="121" t="s">
        <v>372</v>
      </c>
      <c r="G27" s="118" t="s">
        <v>440</v>
      </c>
      <c r="H27" s="121" t="s">
        <v>380</v>
      </c>
      <c r="I27" s="121" t="s">
        <v>375</v>
      </c>
      <c r="J27" s="118" t="s">
        <v>441</v>
      </c>
    </row>
    <row r="28" ht="18.75" customHeight="1" spans="1:10">
      <c r="A28" s="223" t="s">
        <v>313</v>
      </c>
      <c r="B28" s="124"/>
      <c r="C28" s="121" t="s">
        <v>389</v>
      </c>
      <c r="D28" s="121" t="s">
        <v>390</v>
      </c>
      <c r="E28" s="118" t="s">
        <v>442</v>
      </c>
      <c r="F28" s="121" t="s">
        <v>372</v>
      </c>
      <c r="G28" s="118" t="s">
        <v>379</v>
      </c>
      <c r="H28" s="121" t="s">
        <v>380</v>
      </c>
      <c r="I28" s="121" t="s">
        <v>375</v>
      </c>
      <c r="J28" s="118" t="s">
        <v>443</v>
      </c>
    </row>
    <row r="29" ht="18.75" customHeight="1" spans="1:10">
      <c r="A29" s="223" t="s">
        <v>323</v>
      </c>
      <c r="B29" s="121" t="s">
        <v>444</v>
      </c>
      <c r="C29" s="121" t="s">
        <v>369</v>
      </c>
      <c r="D29" s="121" t="s">
        <v>370</v>
      </c>
      <c r="E29" s="118" t="s">
        <v>445</v>
      </c>
      <c r="F29" s="121" t="s">
        <v>446</v>
      </c>
      <c r="G29" s="118" t="s">
        <v>447</v>
      </c>
      <c r="H29" s="121" t="s">
        <v>448</v>
      </c>
      <c r="I29" s="121" t="s">
        <v>375</v>
      </c>
      <c r="J29" s="118" t="s">
        <v>449</v>
      </c>
    </row>
    <row r="30" ht="18.75" customHeight="1" spans="1:10">
      <c r="A30" s="223" t="s">
        <v>323</v>
      </c>
      <c r="B30" s="121" t="s">
        <v>444</v>
      </c>
      <c r="C30" s="121" t="s">
        <v>369</v>
      </c>
      <c r="D30" s="121" t="s">
        <v>377</v>
      </c>
      <c r="E30" s="118" t="s">
        <v>450</v>
      </c>
      <c r="F30" s="121" t="s">
        <v>372</v>
      </c>
      <c r="G30" s="118" t="s">
        <v>451</v>
      </c>
      <c r="H30" s="121" t="s">
        <v>380</v>
      </c>
      <c r="I30" s="121" t="s">
        <v>375</v>
      </c>
      <c r="J30" s="118" t="s">
        <v>452</v>
      </c>
    </row>
    <row r="31" ht="18.75" customHeight="1" spans="1:10">
      <c r="A31" s="223" t="s">
        <v>323</v>
      </c>
      <c r="B31" s="121" t="s">
        <v>444</v>
      </c>
      <c r="C31" s="121" t="s">
        <v>369</v>
      </c>
      <c r="D31" s="121" t="s">
        <v>382</v>
      </c>
      <c r="E31" s="118" t="s">
        <v>453</v>
      </c>
      <c r="F31" s="121" t="s">
        <v>372</v>
      </c>
      <c r="G31" s="118" t="s">
        <v>402</v>
      </c>
      <c r="H31" s="121" t="s">
        <v>380</v>
      </c>
      <c r="I31" s="121" t="s">
        <v>375</v>
      </c>
      <c r="J31" s="118" t="s">
        <v>454</v>
      </c>
    </row>
    <row r="32" ht="18.75" customHeight="1" spans="1:10">
      <c r="A32" s="223" t="s">
        <v>323</v>
      </c>
      <c r="B32" s="121" t="s">
        <v>444</v>
      </c>
      <c r="C32" s="121" t="s">
        <v>369</v>
      </c>
      <c r="D32" s="121" t="s">
        <v>370</v>
      </c>
      <c r="E32" s="118" t="s">
        <v>413</v>
      </c>
      <c r="F32" s="121" t="s">
        <v>407</v>
      </c>
      <c r="G32" s="118" t="s">
        <v>455</v>
      </c>
      <c r="H32" s="121" t="s">
        <v>456</v>
      </c>
      <c r="I32" s="121" t="s">
        <v>375</v>
      </c>
      <c r="J32" s="118" t="s">
        <v>457</v>
      </c>
    </row>
    <row r="33" ht="18.75" customHeight="1" spans="1:10">
      <c r="A33" s="223" t="s">
        <v>323</v>
      </c>
      <c r="B33" s="121" t="s">
        <v>444</v>
      </c>
      <c r="C33" s="121" t="s">
        <v>385</v>
      </c>
      <c r="D33" s="121" t="s">
        <v>386</v>
      </c>
      <c r="E33" s="118" t="s">
        <v>458</v>
      </c>
      <c r="F33" s="121" t="s">
        <v>372</v>
      </c>
      <c r="G33" s="118" t="s">
        <v>402</v>
      </c>
      <c r="H33" s="121" t="s">
        <v>380</v>
      </c>
      <c r="I33" s="121" t="s">
        <v>375</v>
      </c>
      <c r="J33" s="118" t="s">
        <v>459</v>
      </c>
    </row>
    <row r="34" ht="18.75" customHeight="1" spans="1:10">
      <c r="A34" s="223" t="s">
        <v>323</v>
      </c>
      <c r="B34" s="121" t="s">
        <v>444</v>
      </c>
      <c r="C34" s="121" t="s">
        <v>385</v>
      </c>
      <c r="D34" s="121" t="s">
        <v>460</v>
      </c>
      <c r="E34" s="118" t="s">
        <v>461</v>
      </c>
      <c r="F34" s="121" t="s">
        <v>372</v>
      </c>
      <c r="G34" s="118" t="s">
        <v>462</v>
      </c>
      <c r="H34" s="121" t="s">
        <v>380</v>
      </c>
      <c r="I34" s="121" t="s">
        <v>375</v>
      </c>
      <c r="J34" s="118" t="s">
        <v>463</v>
      </c>
    </row>
    <row r="35" ht="18.75" customHeight="1" spans="1:10">
      <c r="A35" s="223" t="s">
        <v>323</v>
      </c>
      <c r="B35" s="121" t="s">
        <v>444</v>
      </c>
      <c r="C35" s="121" t="s">
        <v>389</v>
      </c>
      <c r="D35" s="121" t="s">
        <v>390</v>
      </c>
      <c r="E35" s="118" t="s">
        <v>390</v>
      </c>
      <c r="F35" s="121" t="s">
        <v>372</v>
      </c>
      <c r="G35" s="118" t="s">
        <v>464</v>
      </c>
      <c r="H35" s="121" t="s">
        <v>380</v>
      </c>
      <c r="I35" s="121" t="s">
        <v>375</v>
      </c>
      <c r="J35" s="118" t="s">
        <v>465</v>
      </c>
    </row>
    <row r="36" ht="18.75" customHeight="1" spans="1:10">
      <c r="A36" s="223" t="s">
        <v>353</v>
      </c>
      <c r="B36" s="121" t="s">
        <v>466</v>
      </c>
      <c r="C36" s="121" t="s">
        <v>369</v>
      </c>
      <c r="D36" s="121" t="s">
        <v>370</v>
      </c>
      <c r="E36" s="118" t="s">
        <v>467</v>
      </c>
      <c r="F36" s="121" t="s">
        <v>372</v>
      </c>
      <c r="G36" s="118" t="s">
        <v>451</v>
      </c>
      <c r="H36" s="121" t="s">
        <v>396</v>
      </c>
      <c r="I36" s="121" t="s">
        <v>375</v>
      </c>
      <c r="J36" s="118" t="s">
        <v>468</v>
      </c>
    </row>
    <row r="37" ht="18.75" customHeight="1" spans="1:10">
      <c r="A37" s="223" t="s">
        <v>353</v>
      </c>
      <c r="B37" s="121" t="s">
        <v>466</v>
      </c>
      <c r="C37" s="121" t="s">
        <v>369</v>
      </c>
      <c r="D37" s="121" t="s">
        <v>377</v>
      </c>
      <c r="E37" s="118" t="s">
        <v>469</v>
      </c>
      <c r="F37" s="121" t="s">
        <v>372</v>
      </c>
      <c r="G37" s="118" t="s">
        <v>470</v>
      </c>
      <c r="H37" s="121" t="s">
        <v>437</v>
      </c>
      <c r="I37" s="121" t="s">
        <v>375</v>
      </c>
      <c r="J37" s="118" t="s">
        <v>471</v>
      </c>
    </row>
    <row r="38" ht="18.75" customHeight="1" spans="1:10">
      <c r="A38" s="223" t="s">
        <v>353</v>
      </c>
      <c r="B38" s="121" t="s">
        <v>466</v>
      </c>
      <c r="C38" s="121" t="s">
        <v>369</v>
      </c>
      <c r="D38" s="121" t="s">
        <v>382</v>
      </c>
      <c r="E38" s="118" t="s">
        <v>472</v>
      </c>
      <c r="F38" s="121" t="s">
        <v>407</v>
      </c>
      <c r="G38" s="118" t="s">
        <v>473</v>
      </c>
      <c r="H38" s="121" t="s">
        <v>474</v>
      </c>
      <c r="I38" s="121" t="s">
        <v>375</v>
      </c>
      <c r="J38" s="118" t="s">
        <v>475</v>
      </c>
    </row>
    <row r="39" ht="18.75" customHeight="1" spans="1:10">
      <c r="A39" s="223" t="s">
        <v>353</v>
      </c>
      <c r="B39" s="121" t="s">
        <v>466</v>
      </c>
      <c r="C39" s="121" t="s">
        <v>385</v>
      </c>
      <c r="D39" s="121" t="s">
        <v>386</v>
      </c>
      <c r="E39" s="118" t="s">
        <v>476</v>
      </c>
      <c r="F39" s="121" t="s">
        <v>372</v>
      </c>
      <c r="G39" s="118" t="s">
        <v>402</v>
      </c>
      <c r="H39" s="121" t="s">
        <v>380</v>
      </c>
      <c r="I39" s="121" t="s">
        <v>375</v>
      </c>
      <c r="J39" s="118" t="s">
        <v>477</v>
      </c>
    </row>
    <row r="40" ht="18.75" customHeight="1" spans="1:10">
      <c r="A40" s="223" t="s">
        <v>353</v>
      </c>
      <c r="B40" s="121" t="s">
        <v>466</v>
      </c>
      <c r="C40" s="121" t="s">
        <v>389</v>
      </c>
      <c r="D40" s="121" t="s">
        <v>390</v>
      </c>
      <c r="E40" s="118" t="s">
        <v>478</v>
      </c>
      <c r="F40" s="121" t="s">
        <v>372</v>
      </c>
      <c r="G40" s="118" t="s">
        <v>379</v>
      </c>
      <c r="H40" s="121" t="s">
        <v>380</v>
      </c>
      <c r="I40" s="121" t="s">
        <v>375</v>
      </c>
      <c r="J40" s="118" t="s">
        <v>479</v>
      </c>
    </row>
    <row r="41" ht="18.75" customHeight="1" spans="1:10">
      <c r="A41" s="223" t="s">
        <v>308</v>
      </c>
      <c r="B41" s="121" t="s">
        <v>480</v>
      </c>
      <c r="C41" s="121" t="s">
        <v>369</v>
      </c>
      <c r="D41" s="121" t="s">
        <v>370</v>
      </c>
      <c r="E41" s="118" t="s">
        <v>481</v>
      </c>
      <c r="F41" s="121" t="s">
        <v>372</v>
      </c>
      <c r="G41" s="118" t="s">
        <v>428</v>
      </c>
      <c r="H41" s="121" t="s">
        <v>482</v>
      </c>
      <c r="I41" s="121" t="s">
        <v>375</v>
      </c>
      <c r="J41" s="118" t="s">
        <v>483</v>
      </c>
    </row>
    <row r="42" ht="18.75" customHeight="1" spans="1:10">
      <c r="A42" s="223" t="s">
        <v>308</v>
      </c>
      <c r="B42" s="121" t="s">
        <v>480</v>
      </c>
      <c r="C42" s="121" t="s">
        <v>369</v>
      </c>
      <c r="D42" s="121" t="s">
        <v>377</v>
      </c>
      <c r="E42" s="118" t="s">
        <v>484</v>
      </c>
      <c r="F42" s="121" t="s">
        <v>372</v>
      </c>
      <c r="G42" s="118" t="s">
        <v>402</v>
      </c>
      <c r="H42" s="121" t="s">
        <v>380</v>
      </c>
      <c r="I42" s="121" t="s">
        <v>375</v>
      </c>
      <c r="J42" s="118" t="s">
        <v>485</v>
      </c>
    </row>
    <row r="43" ht="18.75" customHeight="1" spans="1:10">
      <c r="A43" s="223" t="s">
        <v>308</v>
      </c>
      <c r="B43" s="121" t="s">
        <v>480</v>
      </c>
      <c r="C43" s="121" t="s">
        <v>369</v>
      </c>
      <c r="D43" s="121" t="s">
        <v>382</v>
      </c>
      <c r="E43" s="118" t="s">
        <v>486</v>
      </c>
      <c r="F43" s="121" t="s">
        <v>446</v>
      </c>
      <c r="G43" s="118" t="s">
        <v>487</v>
      </c>
      <c r="H43" s="121" t="s">
        <v>434</v>
      </c>
      <c r="I43" s="121" t="s">
        <v>375</v>
      </c>
      <c r="J43" s="118" t="s">
        <v>488</v>
      </c>
    </row>
    <row r="44" ht="18.75" customHeight="1" spans="1:10">
      <c r="A44" s="223" t="s">
        <v>308</v>
      </c>
      <c r="B44" s="121" t="s">
        <v>480</v>
      </c>
      <c r="C44" s="121" t="s">
        <v>369</v>
      </c>
      <c r="D44" s="121" t="s">
        <v>412</v>
      </c>
      <c r="E44" s="118" t="s">
        <v>413</v>
      </c>
      <c r="F44" s="121" t="s">
        <v>446</v>
      </c>
      <c r="G44" s="118" t="s">
        <v>418</v>
      </c>
      <c r="H44" s="121" t="s">
        <v>437</v>
      </c>
      <c r="I44" s="121" t="s">
        <v>375</v>
      </c>
      <c r="J44" s="118" t="s">
        <v>489</v>
      </c>
    </row>
    <row r="45" ht="18.75" customHeight="1" spans="1:10">
      <c r="A45" s="223" t="s">
        <v>308</v>
      </c>
      <c r="B45" s="121" t="s">
        <v>480</v>
      </c>
      <c r="C45" s="121" t="s">
        <v>385</v>
      </c>
      <c r="D45" s="121" t="s">
        <v>386</v>
      </c>
      <c r="E45" s="118" t="s">
        <v>476</v>
      </c>
      <c r="F45" s="121" t="s">
        <v>372</v>
      </c>
      <c r="G45" s="118" t="s">
        <v>402</v>
      </c>
      <c r="H45" s="121" t="s">
        <v>380</v>
      </c>
      <c r="I45" s="121" t="s">
        <v>375</v>
      </c>
      <c r="J45" s="118" t="s">
        <v>490</v>
      </c>
    </row>
    <row r="46" ht="18.75" customHeight="1" spans="1:10">
      <c r="A46" s="223" t="s">
        <v>308</v>
      </c>
      <c r="B46" s="121" t="s">
        <v>480</v>
      </c>
      <c r="C46" s="121" t="s">
        <v>389</v>
      </c>
      <c r="D46" s="121" t="s">
        <v>390</v>
      </c>
      <c r="E46" s="118" t="s">
        <v>390</v>
      </c>
      <c r="F46" s="121" t="s">
        <v>372</v>
      </c>
      <c r="G46" s="118" t="s">
        <v>402</v>
      </c>
      <c r="H46" s="121" t="s">
        <v>380</v>
      </c>
      <c r="I46" s="121" t="s">
        <v>375</v>
      </c>
      <c r="J46" s="118" t="s">
        <v>491</v>
      </c>
    </row>
    <row r="47" ht="18.75" customHeight="1" spans="1:10">
      <c r="A47" s="223" t="s">
        <v>351</v>
      </c>
      <c r="B47" s="122" t="s">
        <v>492</v>
      </c>
      <c r="C47" s="121" t="s">
        <v>369</v>
      </c>
      <c r="D47" s="121" t="s">
        <v>370</v>
      </c>
      <c r="E47" s="118" t="s">
        <v>493</v>
      </c>
      <c r="F47" s="121" t="s">
        <v>407</v>
      </c>
      <c r="G47" s="118" t="s">
        <v>494</v>
      </c>
      <c r="H47" s="121" t="s">
        <v>495</v>
      </c>
      <c r="I47" s="121" t="s">
        <v>375</v>
      </c>
      <c r="J47" s="118" t="s">
        <v>496</v>
      </c>
    </row>
    <row r="48" ht="18.75" customHeight="1" spans="1:10">
      <c r="A48" s="223" t="s">
        <v>351</v>
      </c>
      <c r="B48" s="123"/>
      <c r="C48" s="121" t="s">
        <v>369</v>
      </c>
      <c r="D48" s="121" t="s">
        <v>377</v>
      </c>
      <c r="E48" s="118" t="s">
        <v>497</v>
      </c>
      <c r="F48" s="121" t="s">
        <v>372</v>
      </c>
      <c r="G48" s="118" t="s">
        <v>402</v>
      </c>
      <c r="H48" s="121" t="s">
        <v>380</v>
      </c>
      <c r="I48" s="121" t="s">
        <v>375</v>
      </c>
      <c r="J48" s="118" t="s">
        <v>498</v>
      </c>
    </row>
    <row r="49" ht="18.75" customHeight="1" spans="1:10">
      <c r="A49" s="223" t="s">
        <v>351</v>
      </c>
      <c r="B49" s="123"/>
      <c r="C49" s="121" t="s">
        <v>369</v>
      </c>
      <c r="D49" s="121" t="s">
        <v>382</v>
      </c>
      <c r="E49" s="118" t="s">
        <v>499</v>
      </c>
      <c r="F49" s="121" t="s">
        <v>372</v>
      </c>
      <c r="G49" s="118" t="s">
        <v>440</v>
      </c>
      <c r="H49" s="121" t="s">
        <v>380</v>
      </c>
      <c r="I49" s="121" t="s">
        <v>375</v>
      </c>
      <c r="J49" s="118" t="s">
        <v>500</v>
      </c>
    </row>
    <row r="50" ht="18.75" customHeight="1" spans="1:10">
      <c r="A50" s="223" t="s">
        <v>351</v>
      </c>
      <c r="B50" s="123"/>
      <c r="C50" s="121" t="s">
        <v>385</v>
      </c>
      <c r="D50" s="121" t="s">
        <v>501</v>
      </c>
      <c r="E50" s="118" t="s">
        <v>499</v>
      </c>
      <c r="F50" s="121" t="s">
        <v>372</v>
      </c>
      <c r="G50" s="118" t="s">
        <v>440</v>
      </c>
      <c r="H50" s="121" t="s">
        <v>380</v>
      </c>
      <c r="I50" s="121" t="s">
        <v>375</v>
      </c>
      <c r="J50" s="118" t="s">
        <v>502</v>
      </c>
    </row>
    <row r="51" ht="18.75" customHeight="1" spans="1:10">
      <c r="A51" s="223" t="s">
        <v>351</v>
      </c>
      <c r="B51" s="123"/>
      <c r="C51" s="121" t="s">
        <v>385</v>
      </c>
      <c r="D51" s="121" t="s">
        <v>386</v>
      </c>
      <c r="E51" s="118" t="s">
        <v>503</v>
      </c>
      <c r="F51" s="121" t="s">
        <v>372</v>
      </c>
      <c r="G51" s="118" t="s">
        <v>440</v>
      </c>
      <c r="H51" s="121" t="s">
        <v>380</v>
      </c>
      <c r="I51" s="121" t="s">
        <v>375</v>
      </c>
      <c r="J51" s="118" t="s">
        <v>504</v>
      </c>
    </row>
    <row r="52" ht="18.75" customHeight="1" spans="1:10">
      <c r="A52" s="223" t="s">
        <v>351</v>
      </c>
      <c r="B52" s="123"/>
      <c r="C52" s="121" t="s">
        <v>385</v>
      </c>
      <c r="D52" s="121" t="s">
        <v>460</v>
      </c>
      <c r="E52" s="118" t="s">
        <v>505</v>
      </c>
      <c r="F52" s="121" t="s">
        <v>372</v>
      </c>
      <c r="G52" s="118" t="s">
        <v>440</v>
      </c>
      <c r="H52" s="121" t="s">
        <v>380</v>
      </c>
      <c r="I52" s="121" t="s">
        <v>375</v>
      </c>
      <c r="J52" s="118" t="s">
        <v>506</v>
      </c>
    </row>
    <row r="53" ht="18.75" customHeight="1" spans="1:10">
      <c r="A53" s="223" t="s">
        <v>351</v>
      </c>
      <c r="B53" s="124"/>
      <c r="C53" s="121" t="s">
        <v>389</v>
      </c>
      <c r="D53" s="121" t="s">
        <v>390</v>
      </c>
      <c r="E53" s="118" t="s">
        <v>391</v>
      </c>
      <c r="F53" s="121" t="s">
        <v>372</v>
      </c>
      <c r="G53" s="118" t="s">
        <v>379</v>
      </c>
      <c r="H53" s="121" t="s">
        <v>380</v>
      </c>
      <c r="I53" s="121" t="s">
        <v>375</v>
      </c>
      <c r="J53" s="118" t="s">
        <v>507</v>
      </c>
    </row>
    <row r="54" ht="18.75" customHeight="1" spans="1:10">
      <c r="A54" s="223" t="s">
        <v>355</v>
      </c>
      <c r="B54" s="122" t="s">
        <v>508</v>
      </c>
      <c r="C54" s="121" t="s">
        <v>369</v>
      </c>
      <c r="D54" s="121" t="s">
        <v>370</v>
      </c>
      <c r="E54" s="118" t="s">
        <v>509</v>
      </c>
      <c r="F54" s="121" t="s">
        <v>372</v>
      </c>
      <c r="G54" s="118" t="s">
        <v>202</v>
      </c>
      <c r="H54" s="121" t="s">
        <v>510</v>
      </c>
      <c r="I54" s="121" t="s">
        <v>375</v>
      </c>
      <c r="J54" s="118" t="s">
        <v>511</v>
      </c>
    </row>
    <row r="55" ht="18.75" customHeight="1" spans="1:10">
      <c r="A55" s="223" t="s">
        <v>355</v>
      </c>
      <c r="B55" s="123"/>
      <c r="C55" s="121" t="s">
        <v>369</v>
      </c>
      <c r="D55" s="121" t="s">
        <v>370</v>
      </c>
      <c r="E55" s="118" t="s">
        <v>512</v>
      </c>
      <c r="F55" s="121" t="s">
        <v>372</v>
      </c>
      <c r="G55" s="118" t="s">
        <v>202</v>
      </c>
      <c r="H55" s="121" t="s">
        <v>510</v>
      </c>
      <c r="I55" s="121" t="s">
        <v>375</v>
      </c>
      <c r="J55" s="118" t="s">
        <v>513</v>
      </c>
    </row>
    <row r="56" ht="18.75" customHeight="1" spans="1:10">
      <c r="A56" s="223" t="s">
        <v>355</v>
      </c>
      <c r="B56" s="123"/>
      <c r="C56" s="121" t="s">
        <v>369</v>
      </c>
      <c r="D56" s="121" t="s">
        <v>370</v>
      </c>
      <c r="E56" s="118" t="s">
        <v>514</v>
      </c>
      <c r="F56" s="121" t="s">
        <v>372</v>
      </c>
      <c r="G56" s="118" t="s">
        <v>515</v>
      </c>
      <c r="H56" s="121" t="s">
        <v>374</v>
      </c>
      <c r="I56" s="121" t="s">
        <v>375</v>
      </c>
      <c r="J56" s="118" t="s">
        <v>516</v>
      </c>
    </row>
    <row r="57" ht="18.75" customHeight="1" spans="1:10">
      <c r="A57" s="223" t="s">
        <v>355</v>
      </c>
      <c r="B57" s="123"/>
      <c r="C57" s="121" t="s">
        <v>369</v>
      </c>
      <c r="D57" s="121" t="s">
        <v>370</v>
      </c>
      <c r="E57" s="118" t="s">
        <v>517</v>
      </c>
      <c r="F57" s="121" t="s">
        <v>372</v>
      </c>
      <c r="G57" s="118" t="s">
        <v>518</v>
      </c>
      <c r="H57" s="121" t="s">
        <v>519</v>
      </c>
      <c r="I57" s="121" t="s">
        <v>375</v>
      </c>
      <c r="J57" s="118" t="s">
        <v>520</v>
      </c>
    </row>
    <row r="58" ht="18.75" customHeight="1" spans="1:10">
      <c r="A58" s="223" t="s">
        <v>355</v>
      </c>
      <c r="B58" s="123"/>
      <c r="C58" s="121" t="s">
        <v>369</v>
      </c>
      <c r="D58" s="121" t="s">
        <v>370</v>
      </c>
      <c r="E58" s="118" t="s">
        <v>521</v>
      </c>
      <c r="F58" s="121" t="s">
        <v>372</v>
      </c>
      <c r="G58" s="118" t="s">
        <v>201</v>
      </c>
      <c r="H58" s="121" t="s">
        <v>510</v>
      </c>
      <c r="I58" s="121" t="s">
        <v>375</v>
      </c>
      <c r="J58" s="118" t="s">
        <v>522</v>
      </c>
    </row>
    <row r="59" ht="18.75" customHeight="1" spans="1:10">
      <c r="A59" s="223" t="s">
        <v>355</v>
      </c>
      <c r="B59" s="123"/>
      <c r="C59" s="121" t="s">
        <v>369</v>
      </c>
      <c r="D59" s="121" t="s">
        <v>370</v>
      </c>
      <c r="E59" s="118" t="s">
        <v>523</v>
      </c>
      <c r="F59" s="121" t="s">
        <v>372</v>
      </c>
      <c r="G59" s="118" t="s">
        <v>201</v>
      </c>
      <c r="H59" s="121" t="s">
        <v>524</v>
      </c>
      <c r="I59" s="121" t="s">
        <v>375</v>
      </c>
      <c r="J59" s="118" t="s">
        <v>525</v>
      </c>
    </row>
    <row r="60" ht="18.75" customHeight="1" spans="1:10">
      <c r="A60" s="223" t="s">
        <v>355</v>
      </c>
      <c r="B60" s="123"/>
      <c r="C60" s="121" t="s">
        <v>369</v>
      </c>
      <c r="D60" s="121" t="s">
        <v>370</v>
      </c>
      <c r="E60" s="118" t="s">
        <v>526</v>
      </c>
      <c r="F60" s="121" t="s">
        <v>372</v>
      </c>
      <c r="G60" s="118" t="s">
        <v>201</v>
      </c>
      <c r="H60" s="121" t="s">
        <v>524</v>
      </c>
      <c r="I60" s="121" t="s">
        <v>375</v>
      </c>
      <c r="J60" s="118" t="s">
        <v>527</v>
      </c>
    </row>
    <row r="61" ht="18.75" customHeight="1" spans="1:10">
      <c r="A61" s="223" t="s">
        <v>355</v>
      </c>
      <c r="B61" s="123"/>
      <c r="C61" s="121" t="s">
        <v>369</v>
      </c>
      <c r="D61" s="121" t="s">
        <v>370</v>
      </c>
      <c r="E61" s="118" t="s">
        <v>528</v>
      </c>
      <c r="F61" s="121" t="s">
        <v>372</v>
      </c>
      <c r="G61" s="118" t="s">
        <v>529</v>
      </c>
      <c r="H61" s="121" t="s">
        <v>530</v>
      </c>
      <c r="I61" s="121" t="s">
        <v>375</v>
      </c>
      <c r="J61" s="118" t="s">
        <v>531</v>
      </c>
    </row>
    <row r="62" ht="18.75" customHeight="1" spans="1:10">
      <c r="A62" s="223" t="s">
        <v>355</v>
      </c>
      <c r="B62" s="123"/>
      <c r="C62" s="121" t="s">
        <v>369</v>
      </c>
      <c r="D62" s="121" t="s">
        <v>382</v>
      </c>
      <c r="E62" s="118" t="s">
        <v>532</v>
      </c>
      <c r="F62" s="121" t="s">
        <v>372</v>
      </c>
      <c r="G62" s="118" t="s">
        <v>379</v>
      </c>
      <c r="H62" s="121" t="s">
        <v>380</v>
      </c>
      <c r="I62" s="121" t="s">
        <v>375</v>
      </c>
      <c r="J62" s="118" t="s">
        <v>533</v>
      </c>
    </row>
    <row r="63" ht="18.75" customHeight="1" spans="1:10">
      <c r="A63" s="223" t="s">
        <v>355</v>
      </c>
      <c r="B63" s="123"/>
      <c r="C63" s="121" t="s">
        <v>385</v>
      </c>
      <c r="D63" s="121" t="s">
        <v>386</v>
      </c>
      <c r="E63" s="118" t="s">
        <v>534</v>
      </c>
      <c r="F63" s="121" t="s">
        <v>372</v>
      </c>
      <c r="G63" s="118" t="s">
        <v>379</v>
      </c>
      <c r="H63" s="121" t="s">
        <v>380</v>
      </c>
      <c r="I63" s="121" t="s">
        <v>375</v>
      </c>
      <c r="J63" s="118" t="s">
        <v>535</v>
      </c>
    </row>
    <row r="64" ht="18.75" customHeight="1" spans="1:10">
      <c r="A64" s="223" t="s">
        <v>355</v>
      </c>
      <c r="B64" s="124"/>
      <c r="C64" s="121" t="s">
        <v>389</v>
      </c>
      <c r="D64" s="121" t="s">
        <v>390</v>
      </c>
      <c r="E64" s="118" t="s">
        <v>478</v>
      </c>
      <c r="F64" s="121" t="s">
        <v>372</v>
      </c>
      <c r="G64" s="118" t="s">
        <v>379</v>
      </c>
      <c r="H64" s="121" t="s">
        <v>380</v>
      </c>
      <c r="I64" s="121" t="s">
        <v>375</v>
      </c>
      <c r="J64" s="118" t="s">
        <v>536</v>
      </c>
    </row>
    <row r="65" ht="18.75" customHeight="1" spans="1:10">
      <c r="A65" s="223" t="s">
        <v>341</v>
      </c>
      <c r="B65" s="121" t="s">
        <v>537</v>
      </c>
      <c r="C65" s="121" t="s">
        <v>369</v>
      </c>
      <c r="D65" s="121" t="s">
        <v>377</v>
      </c>
      <c r="E65" s="118" t="s">
        <v>538</v>
      </c>
      <c r="F65" s="121" t="s">
        <v>372</v>
      </c>
      <c r="G65" s="118" t="s">
        <v>379</v>
      </c>
      <c r="H65" s="121" t="s">
        <v>380</v>
      </c>
      <c r="I65" s="121" t="s">
        <v>375</v>
      </c>
      <c r="J65" s="118" t="s">
        <v>539</v>
      </c>
    </row>
    <row r="66" ht="18.75" customHeight="1" spans="1:10">
      <c r="A66" s="223" t="s">
        <v>341</v>
      </c>
      <c r="B66" s="121" t="s">
        <v>537</v>
      </c>
      <c r="C66" s="121" t="s">
        <v>385</v>
      </c>
      <c r="D66" s="121" t="s">
        <v>386</v>
      </c>
      <c r="E66" s="118" t="s">
        <v>540</v>
      </c>
      <c r="F66" s="121" t="s">
        <v>372</v>
      </c>
      <c r="G66" s="118" t="s">
        <v>440</v>
      </c>
      <c r="H66" s="121" t="s">
        <v>380</v>
      </c>
      <c r="I66" s="121" t="s">
        <v>375</v>
      </c>
      <c r="J66" s="118" t="s">
        <v>541</v>
      </c>
    </row>
    <row r="67" ht="18.75" customHeight="1" spans="1:10">
      <c r="A67" s="223" t="s">
        <v>341</v>
      </c>
      <c r="B67" s="121" t="s">
        <v>537</v>
      </c>
      <c r="C67" s="121" t="s">
        <v>385</v>
      </c>
      <c r="D67" s="121" t="s">
        <v>460</v>
      </c>
      <c r="E67" s="118" t="s">
        <v>542</v>
      </c>
      <c r="F67" s="121" t="s">
        <v>372</v>
      </c>
      <c r="G67" s="118" t="s">
        <v>379</v>
      </c>
      <c r="H67" s="121" t="s">
        <v>380</v>
      </c>
      <c r="I67" s="121" t="s">
        <v>375</v>
      </c>
      <c r="J67" s="118" t="s">
        <v>543</v>
      </c>
    </row>
    <row r="68" ht="18.75" customHeight="1" spans="1:10">
      <c r="A68" s="223" t="s">
        <v>341</v>
      </c>
      <c r="B68" s="121" t="s">
        <v>537</v>
      </c>
      <c r="C68" s="121" t="s">
        <v>389</v>
      </c>
      <c r="D68" s="121" t="s">
        <v>390</v>
      </c>
      <c r="E68" s="118" t="s">
        <v>544</v>
      </c>
      <c r="F68" s="121" t="s">
        <v>372</v>
      </c>
      <c r="G68" s="118" t="s">
        <v>379</v>
      </c>
      <c r="H68" s="121" t="s">
        <v>380</v>
      </c>
      <c r="I68" s="121" t="s">
        <v>375</v>
      </c>
      <c r="J68" s="118" t="s">
        <v>545</v>
      </c>
    </row>
    <row r="69" ht="18.75" customHeight="1" spans="1:10">
      <c r="A69" s="223" t="s">
        <v>335</v>
      </c>
      <c r="B69" s="121" t="s">
        <v>546</v>
      </c>
      <c r="C69" s="121" t="s">
        <v>369</v>
      </c>
      <c r="D69" s="121" t="s">
        <v>370</v>
      </c>
      <c r="E69" s="118" t="s">
        <v>547</v>
      </c>
      <c r="F69" s="121" t="s">
        <v>372</v>
      </c>
      <c r="G69" s="118" t="s">
        <v>548</v>
      </c>
      <c r="H69" s="121" t="s">
        <v>549</v>
      </c>
      <c r="I69" s="121" t="s">
        <v>375</v>
      </c>
      <c r="J69" s="118" t="s">
        <v>550</v>
      </c>
    </row>
    <row r="70" ht="18.75" customHeight="1" spans="1:10">
      <c r="A70" s="223" t="s">
        <v>335</v>
      </c>
      <c r="B70" s="121" t="s">
        <v>546</v>
      </c>
      <c r="C70" s="121" t="s">
        <v>369</v>
      </c>
      <c r="D70" s="121" t="s">
        <v>377</v>
      </c>
      <c r="E70" s="118" t="s">
        <v>551</v>
      </c>
      <c r="F70" s="121" t="s">
        <v>372</v>
      </c>
      <c r="G70" s="118" t="s">
        <v>402</v>
      </c>
      <c r="H70" s="121" t="s">
        <v>380</v>
      </c>
      <c r="I70" s="121" t="s">
        <v>375</v>
      </c>
      <c r="J70" s="118" t="s">
        <v>552</v>
      </c>
    </row>
    <row r="71" ht="18.75" customHeight="1" spans="1:10">
      <c r="A71" s="223" t="s">
        <v>335</v>
      </c>
      <c r="B71" s="121" t="s">
        <v>546</v>
      </c>
      <c r="C71" s="121" t="s">
        <v>369</v>
      </c>
      <c r="D71" s="121" t="s">
        <v>382</v>
      </c>
      <c r="E71" s="118" t="s">
        <v>553</v>
      </c>
      <c r="F71" s="121" t="s">
        <v>372</v>
      </c>
      <c r="G71" s="118" t="s">
        <v>402</v>
      </c>
      <c r="H71" s="121" t="s">
        <v>380</v>
      </c>
      <c r="I71" s="121" t="s">
        <v>375</v>
      </c>
      <c r="J71" s="118" t="s">
        <v>554</v>
      </c>
    </row>
    <row r="72" ht="18.75" customHeight="1" spans="1:10">
      <c r="A72" s="223" t="s">
        <v>335</v>
      </c>
      <c r="B72" s="121" t="s">
        <v>546</v>
      </c>
      <c r="C72" s="121" t="s">
        <v>369</v>
      </c>
      <c r="D72" s="121" t="s">
        <v>370</v>
      </c>
      <c r="E72" s="118" t="s">
        <v>413</v>
      </c>
      <c r="F72" s="121" t="s">
        <v>372</v>
      </c>
      <c r="G72" s="118" t="s">
        <v>205</v>
      </c>
      <c r="H72" s="121" t="s">
        <v>555</v>
      </c>
      <c r="I72" s="121" t="s">
        <v>375</v>
      </c>
      <c r="J72" s="118" t="s">
        <v>556</v>
      </c>
    </row>
    <row r="73" ht="18.75" customHeight="1" spans="1:10">
      <c r="A73" s="223" t="s">
        <v>335</v>
      </c>
      <c r="B73" s="121" t="s">
        <v>546</v>
      </c>
      <c r="C73" s="121" t="s">
        <v>385</v>
      </c>
      <c r="D73" s="121" t="s">
        <v>386</v>
      </c>
      <c r="E73" s="118" t="s">
        <v>557</v>
      </c>
      <c r="F73" s="121" t="s">
        <v>372</v>
      </c>
      <c r="G73" s="118" t="s">
        <v>402</v>
      </c>
      <c r="H73" s="121" t="s">
        <v>380</v>
      </c>
      <c r="I73" s="121" t="s">
        <v>375</v>
      </c>
      <c r="J73" s="118" t="s">
        <v>558</v>
      </c>
    </row>
    <row r="74" ht="18.75" customHeight="1" spans="1:10">
      <c r="A74" s="223" t="s">
        <v>335</v>
      </c>
      <c r="B74" s="121" t="s">
        <v>546</v>
      </c>
      <c r="C74" s="121" t="s">
        <v>389</v>
      </c>
      <c r="D74" s="121" t="s">
        <v>390</v>
      </c>
      <c r="E74" s="118" t="s">
        <v>559</v>
      </c>
      <c r="F74" s="121" t="s">
        <v>372</v>
      </c>
      <c r="G74" s="118" t="s">
        <v>402</v>
      </c>
      <c r="H74" s="121" t="s">
        <v>380</v>
      </c>
      <c r="I74" s="121" t="s">
        <v>375</v>
      </c>
      <c r="J74" s="118" t="s">
        <v>560</v>
      </c>
    </row>
    <row r="75" ht="18.75" customHeight="1" spans="1:10">
      <c r="A75" s="223" t="s">
        <v>345</v>
      </c>
      <c r="B75" s="121" t="s">
        <v>561</v>
      </c>
      <c r="C75" s="121" t="s">
        <v>369</v>
      </c>
      <c r="D75" s="121" t="s">
        <v>370</v>
      </c>
      <c r="E75" s="118" t="s">
        <v>562</v>
      </c>
      <c r="F75" s="121" t="s">
        <v>446</v>
      </c>
      <c r="G75" s="118" t="s">
        <v>201</v>
      </c>
      <c r="H75" s="121" t="s">
        <v>396</v>
      </c>
      <c r="I75" s="121" t="s">
        <v>375</v>
      </c>
      <c r="J75" s="118" t="s">
        <v>563</v>
      </c>
    </row>
    <row r="76" ht="18.75" customHeight="1" spans="1:10">
      <c r="A76" s="223" t="s">
        <v>345</v>
      </c>
      <c r="B76" s="121" t="s">
        <v>561</v>
      </c>
      <c r="C76" s="121" t="s">
        <v>369</v>
      </c>
      <c r="D76" s="121" t="s">
        <v>370</v>
      </c>
      <c r="E76" s="118" t="s">
        <v>564</v>
      </c>
      <c r="F76" s="121" t="s">
        <v>372</v>
      </c>
      <c r="G76" s="118" t="s">
        <v>203</v>
      </c>
      <c r="H76" s="121" t="s">
        <v>396</v>
      </c>
      <c r="I76" s="121" t="s">
        <v>375</v>
      </c>
      <c r="J76" s="118" t="s">
        <v>565</v>
      </c>
    </row>
    <row r="77" ht="18.75" customHeight="1" spans="1:10">
      <c r="A77" s="223" t="s">
        <v>345</v>
      </c>
      <c r="B77" s="121" t="s">
        <v>561</v>
      </c>
      <c r="C77" s="121" t="s">
        <v>369</v>
      </c>
      <c r="D77" s="121" t="s">
        <v>377</v>
      </c>
      <c r="E77" s="118" t="s">
        <v>566</v>
      </c>
      <c r="F77" s="121" t="s">
        <v>372</v>
      </c>
      <c r="G77" s="118" t="s">
        <v>402</v>
      </c>
      <c r="H77" s="121" t="s">
        <v>380</v>
      </c>
      <c r="I77" s="121" t="s">
        <v>375</v>
      </c>
      <c r="J77" s="118" t="s">
        <v>567</v>
      </c>
    </row>
    <row r="78" ht="18.75" customHeight="1" spans="1:10">
      <c r="A78" s="223" t="s">
        <v>345</v>
      </c>
      <c r="B78" s="121" t="s">
        <v>561</v>
      </c>
      <c r="C78" s="121" t="s">
        <v>369</v>
      </c>
      <c r="D78" s="121" t="s">
        <v>377</v>
      </c>
      <c r="E78" s="118" t="s">
        <v>568</v>
      </c>
      <c r="F78" s="121" t="s">
        <v>372</v>
      </c>
      <c r="G78" s="118" t="s">
        <v>402</v>
      </c>
      <c r="H78" s="121" t="s">
        <v>380</v>
      </c>
      <c r="I78" s="121" t="s">
        <v>375</v>
      </c>
      <c r="J78" s="118" t="s">
        <v>569</v>
      </c>
    </row>
    <row r="79" ht="18.75" customHeight="1" spans="1:10">
      <c r="A79" s="223" t="s">
        <v>345</v>
      </c>
      <c r="B79" s="121" t="s">
        <v>561</v>
      </c>
      <c r="C79" s="121" t="s">
        <v>369</v>
      </c>
      <c r="D79" s="121" t="s">
        <v>377</v>
      </c>
      <c r="E79" s="118" t="s">
        <v>570</v>
      </c>
      <c r="F79" s="121" t="s">
        <v>407</v>
      </c>
      <c r="G79" s="118" t="s">
        <v>408</v>
      </c>
      <c r="H79" s="121" t="s">
        <v>380</v>
      </c>
      <c r="I79" s="121" t="s">
        <v>375</v>
      </c>
      <c r="J79" s="118" t="s">
        <v>571</v>
      </c>
    </row>
    <row r="80" ht="18.75" customHeight="1" spans="1:10">
      <c r="A80" s="223" t="s">
        <v>345</v>
      </c>
      <c r="B80" s="121" t="s">
        <v>561</v>
      </c>
      <c r="C80" s="121" t="s">
        <v>369</v>
      </c>
      <c r="D80" s="121" t="s">
        <v>382</v>
      </c>
      <c r="E80" s="118" t="s">
        <v>572</v>
      </c>
      <c r="F80" s="121" t="s">
        <v>372</v>
      </c>
      <c r="G80" s="118" t="s">
        <v>440</v>
      </c>
      <c r="H80" s="121" t="s">
        <v>380</v>
      </c>
      <c r="I80" s="121" t="s">
        <v>375</v>
      </c>
      <c r="J80" s="118" t="s">
        <v>573</v>
      </c>
    </row>
    <row r="81" ht="18.75" customHeight="1" spans="1:10">
      <c r="A81" s="223" t="s">
        <v>345</v>
      </c>
      <c r="B81" s="121" t="s">
        <v>561</v>
      </c>
      <c r="C81" s="121" t="s">
        <v>385</v>
      </c>
      <c r="D81" s="121" t="s">
        <v>386</v>
      </c>
      <c r="E81" s="118" t="s">
        <v>574</v>
      </c>
      <c r="F81" s="121" t="s">
        <v>372</v>
      </c>
      <c r="G81" s="118" t="s">
        <v>402</v>
      </c>
      <c r="H81" s="121" t="s">
        <v>380</v>
      </c>
      <c r="I81" s="121" t="s">
        <v>375</v>
      </c>
      <c r="J81" s="118" t="s">
        <v>421</v>
      </c>
    </row>
    <row r="82" ht="18.75" customHeight="1" spans="1:10">
      <c r="A82" s="223" t="s">
        <v>345</v>
      </c>
      <c r="B82" s="121" t="s">
        <v>561</v>
      </c>
      <c r="C82" s="121" t="s">
        <v>389</v>
      </c>
      <c r="D82" s="121" t="s">
        <v>390</v>
      </c>
      <c r="E82" s="118" t="s">
        <v>575</v>
      </c>
      <c r="F82" s="121" t="s">
        <v>372</v>
      </c>
      <c r="G82" s="118" t="s">
        <v>576</v>
      </c>
      <c r="H82" s="121" t="s">
        <v>380</v>
      </c>
      <c r="I82" s="121" t="s">
        <v>375</v>
      </c>
      <c r="J82" s="118" t="s">
        <v>577</v>
      </c>
    </row>
    <row r="83" ht="18.75" customHeight="1" spans="1:10">
      <c r="A83" s="223" t="s">
        <v>333</v>
      </c>
      <c r="B83" s="121" t="s">
        <v>578</v>
      </c>
      <c r="C83" s="121" t="s">
        <v>369</v>
      </c>
      <c r="D83" s="121" t="s">
        <v>370</v>
      </c>
      <c r="E83" s="118" t="s">
        <v>579</v>
      </c>
      <c r="F83" s="121" t="s">
        <v>372</v>
      </c>
      <c r="G83" s="118" t="s">
        <v>580</v>
      </c>
      <c r="H83" s="121" t="s">
        <v>396</v>
      </c>
      <c r="I83" s="121" t="s">
        <v>375</v>
      </c>
      <c r="J83" s="118" t="s">
        <v>581</v>
      </c>
    </row>
    <row r="84" ht="18.75" customHeight="1" spans="1:10">
      <c r="A84" s="223" t="s">
        <v>333</v>
      </c>
      <c r="B84" s="121" t="s">
        <v>578</v>
      </c>
      <c r="C84" s="121" t="s">
        <v>369</v>
      </c>
      <c r="D84" s="121" t="s">
        <v>377</v>
      </c>
      <c r="E84" s="118" t="s">
        <v>582</v>
      </c>
      <c r="F84" s="121" t="s">
        <v>372</v>
      </c>
      <c r="G84" s="118" t="s">
        <v>402</v>
      </c>
      <c r="H84" s="121" t="s">
        <v>380</v>
      </c>
      <c r="I84" s="121" t="s">
        <v>375</v>
      </c>
      <c r="J84" s="118" t="s">
        <v>583</v>
      </c>
    </row>
    <row r="85" ht="18.75" customHeight="1" spans="1:10">
      <c r="A85" s="223" t="s">
        <v>333</v>
      </c>
      <c r="B85" s="121" t="s">
        <v>578</v>
      </c>
      <c r="C85" s="121" t="s">
        <v>369</v>
      </c>
      <c r="D85" s="121" t="s">
        <v>382</v>
      </c>
      <c r="E85" s="118" t="s">
        <v>584</v>
      </c>
      <c r="F85" s="121" t="s">
        <v>372</v>
      </c>
      <c r="G85" s="118" t="s">
        <v>585</v>
      </c>
      <c r="H85" s="121" t="s">
        <v>380</v>
      </c>
      <c r="I85" s="121" t="s">
        <v>375</v>
      </c>
      <c r="J85" s="118" t="s">
        <v>586</v>
      </c>
    </row>
    <row r="86" ht="18.75" customHeight="1" spans="1:10">
      <c r="A86" s="223" t="s">
        <v>333</v>
      </c>
      <c r="B86" s="121" t="s">
        <v>578</v>
      </c>
      <c r="C86" s="121" t="s">
        <v>369</v>
      </c>
      <c r="D86" s="121" t="s">
        <v>370</v>
      </c>
      <c r="E86" s="118" t="s">
        <v>413</v>
      </c>
      <c r="F86" s="121" t="s">
        <v>372</v>
      </c>
      <c r="G86" s="118" t="s">
        <v>585</v>
      </c>
      <c r="H86" s="121" t="s">
        <v>415</v>
      </c>
      <c r="I86" s="121" t="s">
        <v>375</v>
      </c>
      <c r="J86" s="118" t="s">
        <v>587</v>
      </c>
    </row>
    <row r="87" ht="18.75" customHeight="1" spans="1:10">
      <c r="A87" s="223" t="s">
        <v>333</v>
      </c>
      <c r="B87" s="121" t="s">
        <v>578</v>
      </c>
      <c r="C87" s="121" t="s">
        <v>385</v>
      </c>
      <c r="D87" s="121" t="s">
        <v>386</v>
      </c>
      <c r="E87" s="118" t="s">
        <v>476</v>
      </c>
      <c r="F87" s="121" t="s">
        <v>372</v>
      </c>
      <c r="G87" s="118" t="s">
        <v>402</v>
      </c>
      <c r="H87" s="121" t="s">
        <v>380</v>
      </c>
      <c r="I87" s="121" t="s">
        <v>375</v>
      </c>
      <c r="J87" s="118" t="s">
        <v>588</v>
      </c>
    </row>
    <row r="88" ht="18.75" customHeight="1" spans="1:10">
      <c r="A88" s="223" t="s">
        <v>333</v>
      </c>
      <c r="B88" s="121" t="s">
        <v>578</v>
      </c>
      <c r="C88" s="121" t="s">
        <v>389</v>
      </c>
      <c r="D88" s="121" t="s">
        <v>390</v>
      </c>
      <c r="E88" s="118" t="s">
        <v>589</v>
      </c>
      <c r="F88" s="121" t="s">
        <v>372</v>
      </c>
      <c r="G88" s="118" t="s">
        <v>402</v>
      </c>
      <c r="H88" s="121" t="s">
        <v>380</v>
      </c>
      <c r="I88" s="121" t="s">
        <v>375</v>
      </c>
      <c r="J88" s="118" t="s">
        <v>590</v>
      </c>
    </row>
    <row r="89" ht="18.75" customHeight="1" spans="1:10">
      <c r="A89" s="223" t="s">
        <v>327</v>
      </c>
      <c r="B89" s="121" t="s">
        <v>591</v>
      </c>
      <c r="C89" s="121" t="s">
        <v>369</v>
      </c>
      <c r="D89" s="121" t="s">
        <v>370</v>
      </c>
      <c r="E89" s="118" t="s">
        <v>592</v>
      </c>
      <c r="F89" s="121" t="s">
        <v>372</v>
      </c>
      <c r="G89" s="118" t="s">
        <v>201</v>
      </c>
      <c r="H89" s="121" t="s">
        <v>380</v>
      </c>
      <c r="I89" s="121" t="s">
        <v>593</v>
      </c>
      <c r="J89" s="118" t="s">
        <v>594</v>
      </c>
    </row>
    <row r="90" ht="18.75" customHeight="1" spans="1:10">
      <c r="A90" s="223" t="s">
        <v>327</v>
      </c>
      <c r="B90" s="121" t="s">
        <v>591</v>
      </c>
      <c r="C90" s="121" t="s">
        <v>369</v>
      </c>
      <c r="D90" s="121" t="s">
        <v>370</v>
      </c>
      <c r="E90" s="118" t="s">
        <v>595</v>
      </c>
      <c r="F90" s="121" t="s">
        <v>372</v>
      </c>
      <c r="G90" s="118" t="s">
        <v>204</v>
      </c>
      <c r="H90" s="121" t="s">
        <v>596</v>
      </c>
      <c r="I90" s="121" t="s">
        <v>375</v>
      </c>
      <c r="J90" s="118" t="s">
        <v>597</v>
      </c>
    </row>
    <row r="91" ht="18.75" customHeight="1" spans="1:10">
      <c r="A91" s="223" t="s">
        <v>327</v>
      </c>
      <c r="B91" s="121" t="s">
        <v>591</v>
      </c>
      <c r="C91" s="121" t="s">
        <v>369</v>
      </c>
      <c r="D91" s="121" t="s">
        <v>377</v>
      </c>
      <c r="E91" s="118" t="s">
        <v>598</v>
      </c>
      <c r="F91" s="121" t="s">
        <v>407</v>
      </c>
      <c r="G91" s="118" t="s">
        <v>408</v>
      </c>
      <c r="H91" s="121" t="s">
        <v>380</v>
      </c>
      <c r="I91" s="121" t="s">
        <v>375</v>
      </c>
      <c r="J91" s="118" t="s">
        <v>599</v>
      </c>
    </row>
    <row r="92" ht="18.75" customHeight="1" spans="1:10">
      <c r="A92" s="223" t="s">
        <v>327</v>
      </c>
      <c r="B92" s="121" t="s">
        <v>591</v>
      </c>
      <c r="C92" s="121" t="s">
        <v>369</v>
      </c>
      <c r="D92" s="121" t="s">
        <v>382</v>
      </c>
      <c r="E92" s="118" t="s">
        <v>600</v>
      </c>
      <c r="F92" s="121" t="s">
        <v>407</v>
      </c>
      <c r="G92" s="118" t="s">
        <v>408</v>
      </c>
      <c r="H92" s="121" t="s">
        <v>380</v>
      </c>
      <c r="I92" s="121" t="s">
        <v>375</v>
      </c>
      <c r="J92" s="118" t="s">
        <v>601</v>
      </c>
    </row>
    <row r="93" ht="18.75" customHeight="1" spans="1:10">
      <c r="A93" s="223" t="s">
        <v>327</v>
      </c>
      <c r="B93" s="121" t="s">
        <v>591</v>
      </c>
      <c r="C93" s="121" t="s">
        <v>385</v>
      </c>
      <c r="D93" s="121" t="s">
        <v>386</v>
      </c>
      <c r="E93" s="118" t="s">
        <v>476</v>
      </c>
      <c r="F93" s="121" t="s">
        <v>372</v>
      </c>
      <c r="G93" s="118" t="s">
        <v>402</v>
      </c>
      <c r="H93" s="121" t="s">
        <v>380</v>
      </c>
      <c r="I93" s="121" t="s">
        <v>375</v>
      </c>
      <c r="J93" s="118" t="s">
        <v>602</v>
      </c>
    </row>
    <row r="94" ht="18.75" customHeight="1" spans="1:10">
      <c r="A94" s="223" t="s">
        <v>327</v>
      </c>
      <c r="B94" s="121" t="s">
        <v>591</v>
      </c>
      <c r="C94" s="121" t="s">
        <v>389</v>
      </c>
      <c r="D94" s="121" t="s">
        <v>390</v>
      </c>
      <c r="E94" s="118" t="s">
        <v>478</v>
      </c>
      <c r="F94" s="121" t="s">
        <v>372</v>
      </c>
      <c r="G94" s="118" t="s">
        <v>379</v>
      </c>
      <c r="H94" s="121" t="s">
        <v>380</v>
      </c>
      <c r="I94" s="121" t="s">
        <v>593</v>
      </c>
      <c r="J94" s="118" t="s">
        <v>603</v>
      </c>
    </row>
    <row r="95" ht="18.75" customHeight="1" spans="1:10">
      <c r="A95" s="223" t="s">
        <v>339</v>
      </c>
      <c r="B95" s="121" t="s">
        <v>604</v>
      </c>
      <c r="C95" s="121" t="s">
        <v>369</v>
      </c>
      <c r="D95" s="121" t="s">
        <v>370</v>
      </c>
      <c r="E95" s="118" t="s">
        <v>605</v>
      </c>
      <c r="F95" s="121" t="s">
        <v>372</v>
      </c>
      <c r="G95" s="118" t="s">
        <v>402</v>
      </c>
      <c r="H95" s="121" t="s">
        <v>380</v>
      </c>
      <c r="I95" s="121" t="s">
        <v>375</v>
      </c>
      <c r="J95" s="118" t="s">
        <v>606</v>
      </c>
    </row>
    <row r="96" ht="18.75" customHeight="1" spans="1:10">
      <c r="A96" s="223" t="s">
        <v>339</v>
      </c>
      <c r="B96" s="121" t="s">
        <v>604</v>
      </c>
      <c r="C96" s="121" t="s">
        <v>369</v>
      </c>
      <c r="D96" s="121" t="s">
        <v>377</v>
      </c>
      <c r="E96" s="118" t="s">
        <v>566</v>
      </c>
      <c r="F96" s="121" t="s">
        <v>372</v>
      </c>
      <c r="G96" s="118" t="s">
        <v>402</v>
      </c>
      <c r="H96" s="121" t="s">
        <v>380</v>
      </c>
      <c r="I96" s="121" t="s">
        <v>375</v>
      </c>
      <c r="J96" s="118" t="s">
        <v>607</v>
      </c>
    </row>
    <row r="97" ht="18.75" customHeight="1" spans="1:10">
      <c r="A97" s="223" t="s">
        <v>339</v>
      </c>
      <c r="B97" s="121" t="s">
        <v>604</v>
      </c>
      <c r="C97" s="121" t="s">
        <v>369</v>
      </c>
      <c r="D97" s="121" t="s">
        <v>377</v>
      </c>
      <c r="E97" s="118" t="s">
        <v>570</v>
      </c>
      <c r="F97" s="121" t="s">
        <v>372</v>
      </c>
      <c r="G97" s="118" t="s">
        <v>402</v>
      </c>
      <c r="H97" s="121" t="s">
        <v>380</v>
      </c>
      <c r="I97" s="121" t="s">
        <v>375</v>
      </c>
      <c r="J97" s="118" t="s">
        <v>608</v>
      </c>
    </row>
    <row r="98" ht="18.75" customHeight="1" spans="1:10">
      <c r="A98" s="223" t="s">
        <v>339</v>
      </c>
      <c r="B98" s="121" t="s">
        <v>604</v>
      </c>
      <c r="C98" s="121" t="s">
        <v>369</v>
      </c>
      <c r="D98" s="121" t="s">
        <v>382</v>
      </c>
      <c r="E98" s="118" t="s">
        <v>609</v>
      </c>
      <c r="F98" s="121" t="s">
        <v>372</v>
      </c>
      <c r="G98" s="118" t="s">
        <v>379</v>
      </c>
      <c r="H98" s="121" t="s">
        <v>380</v>
      </c>
      <c r="I98" s="121" t="s">
        <v>375</v>
      </c>
      <c r="J98" s="118" t="s">
        <v>610</v>
      </c>
    </row>
    <row r="99" ht="18.75" customHeight="1" spans="1:10">
      <c r="A99" s="223" t="s">
        <v>339</v>
      </c>
      <c r="B99" s="121" t="s">
        <v>604</v>
      </c>
      <c r="C99" s="121" t="s">
        <v>385</v>
      </c>
      <c r="D99" s="121" t="s">
        <v>386</v>
      </c>
      <c r="E99" s="118" t="s">
        <v>476</v>
      </c>
      <c r="F99" s="121" t="s">
        <v>372</v>
      </c>
      <c r="G99" s="118" t="s">
        <v>440</v>
      </c>
      <c r="H99" s="121" t="s">
        <v>380</v>
      </c>
      <c r="I99" s="121" t="s">
        <v>375</v>
      </c>
      <c r="J99" s="118" t="s">
        <v>602</v>
      </c>
    </row>
    <row r="100" ht="18.75" customHeight="1" spans="1:10">
      <c r="A100" s="223" t="s">
        <v>339</v>
      </c>
      <c r="B100" s="121" t="s">
        <v>604</v>
      </c>
      <c r="C100" s="121" t="s">
        <v>389</v>
      </c>
      <c r="D100" s="121" t="s">
        <v>390</v>
      </c>
      <c r="E100" s="118" t="s">
        <v>478</v>
      </c>
      <c r="F100" s="121" t="s">
        <v>407</v>
      </c>
      <c r="G100" s="118" t="s">
        <v>408</v>
      </c>
      <c r="H100" s="121" t="s">
        <v>380</v>
      </c>
      <c r="I100" s="121" t="s">
        <v>375</v>
      </c>
      <c r="J100" s="118" t="s">
        <v>611</v>
      </c>
    </row>
    <row r="101" ht="18.75" customHeight="1" spans="1:10">
      <c r="A101" s="223" t="s">
        <v>316</v>
      </c>
      <c r="B101" s="121" t="s">
        <v>612</v>
      </c>
      <c r="C101" s="121" t="s">
        <v>369</v>
      </c>
      <c r="D101" s="121" t="s">
        <v>370</v>
      </c>
      <c r="E101" s="118" t="s">
        <v>613</v>
      </c>
      <c r="F101" s="121" t="s">
        <v>372</v>
      </c>
      <c r="G101" s="118" t="s">
        <v>614</v>
      </c>
      <c r="H101" s="121" t="s">
        <v>396</v>
      </c>
      <c r="I101" s="121" t="s">
        <v>375</v>
      </c>
      <c r="J101" s="118" t="s">
        <v>615</v>
      </c>
    </row>
    <row r="102" ht="18.75" customHeight="1" spans="1:10">
      <c r="A102" s="223" t="s">
        <v>316</v>
      </c>
      <c r="B102" s="121" t="s">
        <v>612</v>
      </c>
      <c r="C102" s="121" t="s">
        <v>369</v>
      </c>
      <c r="D102" s="121" t="s">
        <v>370</v>
      </c>
      <c r="E102" s="118" t="s">
        <v>616</v>
      </c>
      <c r="F102" s="121" t="s">
        <v>372</v>
      </c>
      <c r="G102" s="118" t="s">
        <v>617</v>
      </c>
      <c r="H102" s="121" t="s">
        <v>396</v>
      </c>
      <c r="I102" s="121" t="s">
        <v>375</v>
      </c>
      <c r="J102" s="118" t="s">
        <v>618</v>
      </c>
    </row>
    <row r="103" ht="18.75" customHeight="1" spans="1:10">
      <c r="A103" s="223" t="s">
        <v>316</v>
      </c>
      <c r="B103" s="121" t="s">
        <v>612</v>
      </c>
      <c r="C103" s="121" t="s">
        <v>369</v>
      </c>
      <c r="D103" s="121" t="s">
        <v>377</v>
      </c>
      <c r="E103" s="118" t="s">
        <v>582</v>
      </c>
      <c r="F103" s="121" t="s">
        <v>372</v>
      </c>
      <c r="G103" s="118" t="s">
        <v>402</v>
      </c>
      <c r="H103" s="121" t="s">
        <v>380</v>
      </c>
      <c r="I103" s="121" t="s">
        <v>375</v>
      </c>
      <c r="J103" s="118" t="s">
        <v>619</v>
      </c>
    </row>
    <row r="104" ht="18.75" customHeight="1" spans="1:10">
      <c r="A104" s="223" t="s">
        <v>316</v>
      </c>
      <c r="B104" s="121" t="s">
        <v>612</v>
      </c>
      <c r="C104" s="121" t="s">
        <v>369</v>
      </c>
      <c r="D104" s="121" t="s">
        <v>377</v>
      </c>
      <c r="E104" s="118" t="s">
        <v>620</v>
      </c>
      <c r="F104" s="121" t="s">
        <v>372</v>
      </c>
      <c r="G104" s="118" t="s">
        <v>402</v>
      </c>
      <c r="H104" s="121" t="s">
        <v>380</v>
      </c>
      <c r="I104" s="121" t="s">
        <v>375</v>
      </c>
      <c r="J104" s="118" t="s">
        <v>621</v>
      </c>
    </row>
    <row r="105" ht="18.75" customHeight="1" spans="1:10">
      <c r="A105" s="223" t="s">
        <v>316</v>
      </c>
      <c r="B105" s="121" t="s">
        <v>612</v>
      </c>
      <c r="C105" s="121" t="s">
        <v>369</v>
      </c>
      <c r="D105" s="121" t="s">
        <v>377</v>
      </c>
      <c r="E105" s="118" t="s">
        <v>622</v>
      </c>
      <c r="F105" s="121" t="s">
        <v>407</v>
      </c>
      <c r="G105" s="118" t="s">
        <v>408</v>
      </c>
      <c r="H105" s="121" t="s">
        <v>380</v>
      </c>
      <c r="I105" s="121" t="s">
        <v>375</v>
      </c>
      <c r="J105" s="118" t="s">
        <v>623</v>
      </c>
    </row>
    <row r="106" ht="18.75" customHeight="1" spans="1:10">
      <c r="A106" s="223" t="s">
        <v>316</v>
      </c>
      <c r="B106" s="121" t="s">
        <v>612</v>
      </c>
      <c r="C106" s="121" t="s">
        <v>369</v>
      </c>
      <c r="D106" s="121" t="s">
        <v>382</v>
      </c>
      <c r="E106" s="118" t="s">
        <v>624</v>
      </c>
      <c r="F106" s="121" t="s">
        <v>372</v>
      </c>
      <c r="G106" s="118" t="s">
        <v>379</v>
      </c>
      <c r="H106" s="121" t="s">
        <v>380</v>
      </c>
      <c r="I106" s="121" t="s">
        <v>375</v>
      </c>
      <c r="J106" s="118" t="s">
        <v>573</v>
      </c>
    </row>
    <row r="107" ht="18.75" customHeight="1" spans="1:10">
      <c r="A107" s="223" t="s">
        <v>316</v>
      </c>
      <c r="B107" s="121" t="s">
        <v>612</v>
      </c>
      <c r="C107" s="121" t="s">
        <v>369</v>
      </c>
      <c r="D107" s="121" t="s">
        <v>412</v>
      </c>
      <c r="E107" s="118" t="s">
        <v>413</v>
      </c>
      <c r="F107" s="121" t="s">
        <v>372</v>
      </c>
      <c r="G107" s="118" t="s">
        <v>379</v>
      </c>
      <c r="H107" s="121" t="s">
        <v>415</v>
      </c>
      <c r="I107" s="121" t="s">
        <v>375</v>
      </c>
      <c r="J107" s="118" t="s">
        <v>625</v>
      </c>
    </row>
    <row r="108" ht="18.75" customHeight="1" spans="1:10">
      <c r="A108" s="223" t="s">
        <v>316</v>
      </c>
      <c r="B108" s="121" t="s">
        <v>612</v>
      </c>
      <c r="C108" s="121" t="s">
        <v>369</v>
      </c>
      <c r="D108" s="121" t="s">
        <v>412</v>
      </c>
      <c r="E108" s="118" t="s">
        <v>417</v>
      </c>
      <c r="F108" s="121" t="s">
        <v>372</v>
      </c>
      <c r="G108" s="118" t="s">
        <v>408</v>
      </c>
      <c r="H108" s="121" t="s">
        <v>415</v>
      </c>
      <c r="I108" s="121" t="s">
        <v>375</v>
      </c>
      <c r="J108" s="118" t="s">
        <v>626</v>
      </c>
    </row>
    <row r="109" ht="18.75" customHeight="1" spans="1:10">
      <c r="A109" s="223" t="s">
        <v>316</v>
      </c>
      <c r="B109" s="121" t="s">
        <v>612</v>
      </c>
      <c r="C109" s="121" t="s">
        <v>369</v>
      </c>
      <c r="D109" s="121" t="s">
        <v>412</v>
      </c>
      <c r="E109" s="118" t="s">
        <v>627</v>
      </c>
      <c r="F109" s="121" t="s">
        <v>372</v>
      </c>
      <c r="G109" s="118" t="s">
        <v>379</v>
      </c>
      <c r="H109" s="121" t="s">
        <v>415</v>
      </c>
      <c r="I109" s="121" t="s">
        <v>375</v>
      </c>
      <c r="J109" s="118" t="s">
        <v>628</v>
      </c>
    </row>
    <row r="110" ht="18.75" customHeight="1" spans="1:10">
      <c r="A110" s="223" t="s">
        <v>316</v>
      </c>
      <c r="B110" s="121" t="s">
        <v>612</v>
      </c>
      <c r="C110" s="121" t="s">
        <v>385</v>
      </c>
      <c r="D110" s="121" t="s">
        <v>386</v>
      </c>
      <c r="E110" s="118" t="s">
        <v>476</v>
      </c>
      <c r="F110" s="121" t="s">
        <v>372</v>
      </c>
      <c r="G110" s="118" t="s">
        <v>379</v>
      </c>
      <c r="H110" s="121" t="s">
        <v>380</v>
      </c>
      <c r="I110" s="121" t="s">
        <v>375</v>
      </c>
      <c r="J110" s="118" t="s">
        <v>421</v>
      </c>
    </row>
    <row r="111" ht="18.75" customHeight="1" spans="1:10">
      <c r="A111" s="223" t="s">
        <v>316</v>
      </c>
      <c r="B111" s="121" t="s">
        <v>612</v>
      </c>
      <c r="C111" s="121" t="s">
        <v>389</v>
      </c>
      <c r="D111" s="121" t="s">
        <v>390</v>
      </c>
      <c r="E111" s="118" t="s">
        <v>629</v>
      </c>
      <c r="F111" s="121" t="s">
        <v>372</v>
      </c>
      <c r="G111" s="118" t="s">
        <v>402</v>
      </c>
      <c r="H111" s="121" t="s">
        <v>380</v>
      </c>
      <c r="I111" s="121" t="s">
        <v>375</v>
      </c>
      <c r="J111" s="118" t="s">
        <v>630</v>
      </c>
    </row>
    <row r="112" ht="18.75" customHeight="1" spans="1:10">
      <c r="A112" s="224" t="s">
        <v>347</v>
      </c>
      <c r="B112" s="121" t="s">
        <v>631</v>
      </c>
      <c r="C112" s="121" t="s">
        <v>369</v>
      </c>
      <c r="D112" s="121" t="s">
        <v>370</v>
      </c>
      <c r="E112" s="118" t="s">
        <v>632</v>
      </c>
      <c r="F112" s="121" t="s">
        <v>372</v>
      </c>
      <c r="G112" s="118" t="s">
        <v>202</v>
      </c>
      <c r="H112" s="121" t="s">
        <v>596</v>
      </c>
      <c r="I112" s="121" t="s">
        <v>375</v>
      </c>
      <c r="J112" s="118" t="s">
        <v>633</v>
      </c>
    </row>
    <row r="113" ht="18.75" customHeight="1" spans="1:10">
      <c r="A113" s="126"/>
      <c r="B113" s="121" t="s">
        <v>631</v>
      </c>
      <c r="C113" s="121" t="s">
        <v>369</v>
      </c>
      <c r="D113" s="121" t="s">
        <v>377</v>
      </c>
      <c r="E113" s="118" t="s">
        <v>634</v>
      </c>
      <c r="F113" s="121" t="s">
        <v>372</v>
      </c>
      <c r="G113" s="118" t="s">
        <v>408</v>
      </c>
      <c r="H113" s="121" t="s">
        <v>380</v>
      </c>
      <c r="I113" s="121" t="s">
        <v>375</v>
      </c>
      <c r="J113" s="118" t="s">
        <v>635</v>
      </c>
    </row>
    <row r="114" ht="18.75" customHeight="1" spans="1:10">
      <c r="A114" s="126"/>
      <c r="B114" s="121" t="s">
        <v>631</v>
      </c>
      <c r="C114" s="121" t="s">
        <v>369</v>
      </c>
      <c r="D114" s="121" t="s">
        <v>382</v>
      </c>
      <c r="E114" s="118" t="s">
        <v>636</v>
      </c>
      <c r="F114" s="121" t="s">
        <v>372</v>
      </c>
      <c r="G114" s="118" t="s">
        <v>402</v>
      </c>
      <c r="H114" s="121" t="s">
        <v>380</v>
      </c>
      <c r="I114" s="121" t="s">
        <v>375</v>
      </c>
      <c r="J114" s="118" t="s">
        <v>637</v>
      </c>
    </row>
    <row r="115" ht="18.75" customHeight="1" spans="1:10">
      <c r="A115" s="126"/>
      <c r="B115" s="121" t="s">
        <v>631</v>
      </c>
      <c r="C115" s="121" t="s">
        <v>385</v>
      </c>
      <c r="D115" s="121" t="s">
        <v>386</v>
      </c>
      <c r="E115" s="118" t="s">
        <v>638</v>
      </c>
      <c r="F115" s="121" t="s">
        <v>372</v>
      </c>
      <c r="G115" s="118" t="s">
        <v>440</v>
      </c>
      <c r="H115" s="121" t="s">
        <v>380</v>
      </c>
      <c r="I115" s="121" t="s">
        <v>375</v>
      </c>
      <c r="J115" s="118" t="s">
        <v>639</v>
      </c>
    </row>
    <row r="116" ht="18.75" customHeight="1" spans="1:10">
      <c r="A116" s="126"/>
      <c r="B116" s="121" t="s">
        <v>631</v>
      </c>
      <c r="C116" s="121" t="s">
        <v>385</v>
      </c>
      <c r="D116" s="121" t="s">
        <v>386</v>
      </c>
      <c r="E116" s="118" t="s">
        <v>640</v>
      </c>
      <c r="F116" s="121" t="s">
        <v>372</v>
      </c>
      <c r="G116" s="118" t="s">
        <v>379</v>
      </c>
      <c r="H116" s="121" t="s">
        <v>380</v>
      </c>
      <c r="I116" s="121" t="s">
        <v>375</v>
      </c>
      <c r="J116" s="118" t="s">
        <v>641</v>
      </c>
    </row>
    <row r="117" ht="18.75" customHeight="1" spans="1:10">
      <c r="A117" s="127"/>
      <c r="B117" s="121" t="s">
        <v>631</v>
      </c>
      <c r="C117" s="121" t="s">
        <v>389</v>
      </c>
      <c r="D117" s="121" t="s">
        <v>390</v>
      </c>
      <c r="E117" s="118" t="s">
        <v>390</v>
      </c>
      <c r="F117" s="121" t="s">
        <v>407</v>
      </c>
      <c r="G117" s="118" t="s">
        <v>642</v>
      </c>
      <c r="H117" s="121" t="s">
        <v>380</v>
      </c>
      <c r="I117" s="121" t="s">
        <v>375</v>
      </c>
      <c r="J117" s="118" t="s">
        <v>643</v>
      </c>
    </row>
    <row r="118" ht="18.75" customHeight="1" spans="1:10">
      <c r="A118" s="223" t="s">
        <v>319</v>
      </c>
      <c r="B118" s="122" t="s">
        <v>644</v>
      </c>
      <c r="C118" s="121" t="s">
        <v>369</v>
      </c>
      <c r="D118" s="121" t="s">
        <v>370</v>
      </c>
      <c r="E118" s="118" t="s">
        <v>645</v>
      </c>
      <c r="F118" s="121" t="s">
        <v>372</v>
      </c>
      <c r="G118" s="118" t="s">
        <v>646</v>
      </c>
      <c r="H118" s="121" t="s">
        <v>396</v>
      </c>
      <c r="I118" s="121" t="s">
        <v>375</v>
      </c>
      <c r="J118" s="118" t="s">
        <v>647</v>
      </c>
    </row>
    <row r="119" ht="18.75" customHeight="1" spans="1:10">
      <c r="A119" s="223" t="s">
        <v>319</v>
      </c>
      <c r="B119" s="123"/>
      <c r="C119" s="121" t="s">
        <v>369</v>
      </c>
      <c r="D119" s="121" t="s">
        <v>370</v>
      </c>
      <c r="E119" s="118" t="s">
        <v>595</v>
      </c>
      <c r="F119" s="121" t="s">
        <v>372</v>
      </c>
      <c r="G119" s="118" t="s">
        <v>204</v>
      </c>
      <c r="H119" s="121" t="s">
        <v>596</v>
      </c>
      <c r="I119" s="121" t="s">
        <v>375</v>
      </c>
      <c r="J119" s="118" t="s">
        <v>648</v>
      </c>
    </row>
    <row r="120" ht="18.75" customHeight="1" spans="1:10">
      <c r="A120" s="223" t="s">
        <v>319</v>
      </c>
      <c r="B120" s="123"/>
      <c r="C120" s="121" t="s">
        <v>369</v>
      </c>
      <c r="D120" s="121" t="s">
        <v>377</v>
      </c>
      <c r="E120" s="118" t="s">
        <v>566</v>
      </c>
      <c r="F120" s="121" t="s">
        <v>372</v>
      </c>
      <c r="G120" s="118" t="s">
        <v>402</v>
      </c>
      <c r="H120" s="121" t="s">
        <v>380</v>
      </c>
      <c r="I120" s="121" t="s">
        <v>375</v>
      </c>
      <c r="J120" s="118" t="s">
        <v>649</v>
      </c>
    </row>
    <row r="121" ht="18.75" customHeight="1" spans="1:10">
      <c r="A121" s="223" t="s">
        <v>319</v>
      </c>
      <c r="B121" s="123"/>
      <c r="C121" s="121" t="s">
        <v>369</v>
      </c>
      <c r="D121" s="121" t="s">
        <v>377</v>
      </c>
      <c r="E121" s="118" t="s">
        <v>650</v>
      </c>
      <c r="F121" s="121" t="s">
        <v>407</v>
      </c>
      <c r="G121" s="118" t="s">
        <v>408</v>
      </c>
      <c r="H121" s="121" t="s">
        <v>380</v>
      </c>
      <c r="I121" s="121" t="s">
        <v>375</v>
      </c>
      <c r="J121" s="118" t="s">
        <v>651</v>
      </c>
    </row>
    <row r="122" ht="18.75" customHeight="1" spans="1:10">
      <c r="A122" s="223" t="s">
        <v>319</v>
      </c>
      <c r="B122" s="123"/>
      <c r="C122" s="121" t="s">
        <v>369</v>
      </c>
      <c r="D122" s="121" t="s">
        <v>377</v>
      </c>
      <c r="E122" s="118" t="s">
        <v>652</v>
      </c>
      <c r="F122" s="121" t="s">
        <v>372</v>
      </c>
      <c r="G122" s="118" t="s">
        <v>402</v>
      </c>
      <c r="H122" s="121" t="s">
        <v>380</v>
      </c>
      <c r="I122" s="121" t="s">
        <v>375</v>
      </c>
      <c r="J122" s="118" t="s">
        <v>653</v>
      </c>
    </row>
    <row r="123" ht="18.75" customHeight="1" spans="1:10">
      <c r="A123" s="223" t="s">
        <v>319</v>
      </c>
      <c r="B123" s="123"/>
      <c r="C123" s="121" t="s">
        <v>369</v>
      </c>
      <c r="D123" s="121" t="s">
        <v>382</v>
      </c>
      <c r="E123" s="118" t="s">
        <v>654</v>
      </c>
      <c r="F123" s="121" t="s">
        <v>372</v>
      </c>
      <c r="G123" s="118" t="s">
        <v>379</v>
      </c>
      <c r="H123" s="121" t="s">
        <v>380</v>
      </c>
      <c r="I123" s="121" t="s">
        <v>375</v>
      </c>
      <c r="J123" s="118" t="s">
        <v>655</v>
      </c>
    </row>
    <row r="124" ht="18.75" customHeight="1" spans="1:10">
      <c r="A124" s="223" t="s">
        <v>319</v>
      </c>
      <c r="B124" s="123"/>
      <c r="C124" s="121" t="s">
        <v>385</v>
      </c>
      <c r="D124" s="121" t="s">
        <v>386</v>
      </c>
      <c r="E124" s="118" t="s">
        <v>476</v>
      </c>
      <c r="F124" s="121" t="s">
        <v>372</v>
      </c>
      <c r="G124" s="118" t="s">
        <v>402</v>
      </c>
      <c r="H124" s="121" t="s">
        <v>380</v>
      </c>
      <c r="I124" s="121" t="s">
        <v>375</v>
      </c>
      <c r="J124" s="118" t="s">
        <v>656</v>
      </c>
    </row>
    <row r="125" ht="18.75" customHeight="1" spans="1:10">
      <c r="A125" s="223" t="s">
        <v>319</v>
      </c>
      <c r="B125" s="124"/>
      <c r="C125" s="121" t="s">
        <v>389</v>
      </c>
      <c r="D125" s="121" t="s">
        <v>390</v>
      </c>
      <c r="E125" s="118" t="s">
        <v>589</v>
      </c>
      <c r="F125" s="121" t="s">
        <v>372</v>
      </c>
      <c r="G125" s="118" t="s">
        <v>379</v>
      </c>
      <c r="H125" s="121" t="s">
        <v>380</v>
      </c>
      <c r="I125" s="121" t="s">
        <v>375</v>
      </c>
      <c r="J125" s="118" t="s">
        <v>611</v>
      </c>
    </row>
    <row r="126" ht="18.75" customHeight="1" spans="1:10">
      <c r="A126" s="223" t="s">
        <v>343</v>
      </c>
      <c r="B126" s="122" t="s">
        <v>657</v>
      </c>
      <c r="C126" s="121" t="s">
        <v>369</v>
      </c>
      <c r="D126" s="121" t="s">
        <v>370</v>
      </c>
      <c r="E126" s="118" t="s">
        <v>658</v>
      </c>
      <c r="F126" s="121" t="s">
        <v>372</v>
      </c>
      <c r="G126" s="118" t="s">
        <v>659</v>
      </c>
      <c r="H126" s="121" t="s">
        <v>396</v>
      </c>
      <c r="I126" s="121" t="s">
        <v>375</v>
      </c>
      <c r="J126" s="118" t="s">
        <v>660</v>
      </c>
    </row>
    <row r="127" ht="18.75" customHeight="1" spans="1:10">
      <c r="A127" s="223" t="s">
        <v>343</v>
      </c>
      <c r="B127" s="123"/>
      <c r="C127" s="121" t="s">
        <v>369</v>
      </c>
      <c r="D127" s="121" t="s">
        <v>370</v>
      </c>
      <c r="E127" s="118" t="s">
        <v>595</v>
      </c>
      <c r="F127" s="121" t="s">
        <v>372</v>
      </c>
      <c r="G127" s="118" t="s">
        <v>204</v>
      </c>
      <c r="H127" s="121" t="s">
        <v>596</v>
      </c>
      <c r="I127" s="121" t="s">
        <v>375</v>
      </c>
      <c r="J127" s="118" t="s">
        <v>648</v>
      </c>
    </row>
    <row r="128" ht="18.75" customHeight="1" spans="1:10">
      <c r="A128" s="223" t="s">
        <v>343</v>
      </c>
      <c r="B128" s="123"/>
      <c r="C128" s="121" t="s">
        <v>369</v>
      </c>
      <c r="D128" s="121" t="s">
        <v>377</v>
      </c>
      <c r="E128" s="118" t="s">
        <v>566</v>
      </c>
      <c r="F128" s="121" t="s">
        <v>372</v>
      </c>
      <c r="G128" s="118" t="s">
        <v>402</v>
      </c>
      <c r="H128" s="121" t="s">
        <v>380</v>
      </c>
      <c r="I128" s="121" t="s">
        <v>375</v>
      </c>
      <c r="J128" s="118" t="s">
        <v>607</v>
      </c>
    </row>
    <row r="129" ht="18.75" customHeight="1" spans="1:10">
      <c r="A129" s="223" t="s">
        <v>343</v>
      </c>
      <c r="B129" s="123"/>
      <c r="C129" s="121" t="s">
        <v>369</v>
      </c>
      <c r="D129" s="121" t="s">
        <v>377</v>
      </c>
      <c r="E129" s="118" t="s">
        <v>570</v>
      </c>
      <c r="F129" s="121" t="s">
        <v>407</v>
      </c>
      <c r="G129" s="118" t="s">
        <v>408</v>
      </c>
      <c r="H129" s="121" t="s">
        <v>380</v>
      </c>
      <c r="I129" s="121" t="s">
        <v>375</v>
      </c>
      <c r="J129" s="118" t="s">
        <v>661</v>
      </c>
    </row>
    <row r="130" ht="18.75" customHeight="1" spans="1:10">
      <c r="A130" s="223" t="s">
        <v>343</v>
      </c>
      <c r="B130" s="123"/>
      <c r="C130" s="121" t="s">
        <v>369</v>
      </c>
      <c r="D130" s="121" t="s">
        <v>377</v>
      </c>
      <c r="E130" s="118" t="s">
        <v>662</v>
      </c>
      <c r="F130" s="121" t="s">
        <v>407</v>
      </c>
      <c r="G130" s="118" t="s">
        <v>408</v>
      </c>
      <c r="H130" s="121" t="s">
        <v>380</v>
      </c>
      <c r="I130" s="121" t="s">
        <v>375</v>
      </c>
      <c r="J130" s="118" t="s">
        <v>663</v>
      </c>
    </row>
    <row r="131" ht="18.75" customHeight="1" spans="1:10">
      <c r="A131" s="223" t="s">
        <v>343</v>
      </c>
      <c r="B131" s="123"/>
      <c r="C131" s="121" t="s">
        <v>369</v>
      </c>
      <c r="D131" s="121" t="s">
        <v>382</v>
      </c>
      <c r="E131" s="118" t="s">
        <v>664</v>
      </c>
      <c r="F131" s="121" t="s">
        <v>372</v>
      </c>
      <c r="G131" s="118" t="s">
        <v>379</v>
      </c>
      <c r="H131" s="121" t="s">
        <v>380</v>
      </c>
      <c r="I131" s="121" t="s">
        <v>375</v>
      </c>
      <c r="J131" s="118" t="s">
        <v>665</v>
      </c>
    </row>
    <row r="132" ht="18.75" customHeight="1" spans="1:10">
      <c r="A132" s="223" t="s">
        <v>343</v>
      </c>
      <c r="B132" s="123"/>
      <c r="C132" s="121" t="s">
        <v>385</v>
      </c>
      <c r="D132" s="121" t="s">
        <v>386</v>
      </c>
      <c r="E132" s="118" t="s">
        <v>476</v>
      </c>
      <c r="F132" s="121" t="s">
        <v>372</v>
      </c>
      <c r="G132" s="118" t="s">
        <v>402</v>
      </c>
      <c r="H132" s="121" t="s">
        <v>380</v>
      </c>
      <c r="I132" s="121" t="s">
        <v>375</v>
      </c>
      <c r="J132" s="118" t="s">
        <v>666</v>
      </c>
    </row>
    <row r="133" ht="18.75" customHeight="1" spans="1:10">
      <c r="A133" s="223" t="s">
        <v>343</v>
      </c>
      <c r="B133" s="124"/>
      <c r="C133" s="121" t="s">
        <v>389</v>
      </c>
      <c r="D133" s="121" t="s">
        <v>390</v>
      </c>
      <c r="E133" s="118" t="s">
        <v>589</v>
      </c>
      <c r="F133" s="121" t="s">
        <v>372</v>
      </c>
      <c r="G133" s="118" t="s">
        <v>379</v>
      </c>
      <c r="H133" s="121" t="s">
        <v>380</v>
      </c>
      <c r="I133" s="121" t="s">
        <v>375</v>
      </c>
      <c r="J133" s="118" t="s">
        <v>611</v>
      </c>
    </row>
    <row r="134" ht="18.75" customHeight="1" spans="1:10">
      <c r="A134" s="223" t="s">
        <v>349</v>
      </c>
      <c r="B134" s="121" t="s">
        <v>667</v>
      </c>
      <c r="C134" s="121" t="s">
        <v>369</v>
      </c>
      <c r="D134" s="121" t="s">
        <v>370</v>
      </c>
      <c r="E134" s="118" t="s">
        <v>658</v>
      </c>
      <c r="F134" s="121" t="s">
        <v>372</v>
      </c>
      <c r="G134" s="118" t="s">
        <v>668</v>
      </c>
      <c r="H134" s="121" t="s">
        <v>396</v>
      </c>
      <c r="I134" s="121" t="s">
        <v>375</v>
      </c>
      <c r="J134" s="118" t="s">
        <v>660</v>
      </c>
    </row>
    <row r="135" ht="18.75" customHeight="1" spans="1:10">
      <c r="A135" s="223" t="s">
        <v>349</v>
      </c>
      <c r="B135" s="121" t="s">
        <v>667</v>
      </c>
      <c r="C135" s="121" t="s">
        <v>369</v>
      </c>
      <c r="D135" s="121" t="s">
        <v>370</v>
      </c>
      <c r="E135" s="118" t="s">
        <v>595</v>
      </c>
      <c r="F135" s="121" t="s">
        <v>372</v>
      </c>
      <c r="G135" s="118" t="s">
        <v>204</v>
      </c>
      <c r="H135" s="121" t="s">
        <v>596</v>
      </c>
      <c r="I135" s="121" t="s">
        <v>375</v>
      </c>
      <c r="J135" s="118" t="s">
        <v>648</v>
      </c>
    </row>
    <row r="136" ht="18.75" customHeight="1" spans="1:10">
      <c r="A136" s="223" t="s">
        <v>349</v>
      </c>
      <c r="B136" s="121" t="s">
        <v>667</v>
      </c>
      <c r="C136" s="121" t="s">
        <v>369</v>
      </c>
      <c r="D136" s="121" t="s">
        <v>377</v>
      </c>
      <c r="E136" s="118" t="s">
        <v>669</v>
      </c>
      <c r="F136" s="121" t="s">
        <v>372</v>
      </c>
      <c r="G136" s="118" t="s">
        <v>402</v>
      </c>
      <c r="H136" s="121" t="s">
        <v>380</v>
      </c>
      <c r="I136" s="121" t="s">
        <v>375</v>
      </c>
      <c r="J136" s="118" t="s">
        <v>670</v>
      </c>
    </row>
    <row r="137" ht="18.75" customHeight="1" spans="1:10">
      <c r="A137" s="223" t="s">
        <v>349</v>
      </c>
      <c r="B137" s="121" t="s">
        <v>667</v>
      </c>
      <c r="C137" s="121" t="s">
        <v>369</v>
      </c>
      <c r="D137" s="121" t="s">
        <v>377</v>
      </c>
      <c r="E137" s="118" t="s">
        <v>570</v>
      </c>
      <c r="F137" s="121" t="s">
        <v>407</v>
      </c>
      <c r="G137" s="118" t="s">
        <v>408</v>
      </c>
      <c r="H137" s="121" t="s">
        <v>380</v>
      </c>
      <c r="I137" s="121" t="s">
        <v>375</v>
      </c>
      <c r="J137" s="118" t="s">
        <v>671</v>
      </c>
    </row>
    <row r="138" ht="18.75" customHeight="1" spans="1:10">
      <c r="A138" s="223" t="s">
        <v>349</v>
      </c>
      <c r="B138" s="121" t="s">
        <v>667</v>
      </c>
      <c r="C138" s="121" t="s">
        <v>369</v>
      </c>
      <c r="D138" s="121" t="s">
        <v>382</v>
      </c>
      <c r="E138" s="118" t="s">
        <v>654</v>
      </c>
      <c r="F138" s="121" t="s">
        <v>372</v>
      </c>
      <c r="G138" s="118" t="s">
        <v>379</v>
      </c>
      <c r="H138" s="121" t="s">
        <v>380</v>
      </c>
      <c r="I138" s="121" t="s">
        <v>375</v>
      </c>
      <c r="J138" s="118" t="s">
        <v>672</v>
      </c>
    </row>
    <row r="139" ht="18.75" customHeight="1" spans="1:10">
      <c r="A139" s="223" t="s">
        <v>349</v>
      </c>
      <c r="B139" s="121" t="s">
        <v>667</v>
      </c>
      <c r="C139" s="121" t="s">
        <v>385</v>
      </c>
      <c r="D139" s="121" t="s">
        <v>386</v>
      </c>
      <c r="E139" s="118" t="s">
        <v>476</v>
      </c>
      <c r="F139" s="121" t="s">
        <v>372</v>
      </c>
      <c r="G139" s="118" t="s">
        <v>402</v>
      </c>
      <c r="H139" s="121" t="s">
        <v>380</v>
      </c>
      <c r="I139" s="121" t="s">
        <v>375</v>
      </c>
      <c r="J139" s="118" t="s">
        <v>665</v>
      </c>
    </row>
    <row r="140" ht="18.75" customHeight="1" spans="1:10">
      <c r="A140" s="223" t="s">
        <v>349</v>
      </c>
      <c r="B140" s="121" t="s">
        <v>667</v>
      </c>
      <c r="C140" s="121" t="s">
        <v>389</v>
      </c>
      <c r="D140" s="121" t="s">
        <v>390</v>
      </c>
      <c r="E140" s="118" t="s">
        <v>589</v>
      </c>
      <c r="F140" s="121" t="s">
        <v>372</v>
      </c>
      <c r="G140" s="118" t="s">
        <v>379</v>
      </c>
      <c r="H140" s="121" t="s">
        <v>380</v>
      </c>
      <c r="I140" s="121" t="s">
        <v>375</v>
      </c>
      <c r="J140" s="118" t="s">
        <v>611</v>
      </c>
    </row>
    <row r="141" ht="18.75" customHeight="1" spans="1:10">
      <c r="A141" s="223" t="s">
        <v>337</v>
      </c>
      <c r="B141" s="121" t="s">
        <v>673</v>
      </c>
      <c r="C141" s="121" t="s">
        <v>369</v>
      </c>
      <c r="D141" s="121" t="s">
        <v>370</v>
      </c>
      <c r="E141" s="118" t="s">
        <v>658</v>
      </c>
      <c r="F141" s="121" t="s">
        <v>372</v>
      </c>
      <c r="G141" s="118" t="s">
        <v>674</v>
      </c>
      <c r="H141" s="121" t="s">
        <v>396</v>
      </c>
      <c r="I141" s="121" t="s">
        <v>375</v>
      </c>
      <c r="J141" s="118" t="s">
        <v>660</v>
      </c>
    </row>
    <row r="142" ht="18.75" customHeight="1" spans="1:10">
      <c r="A142" s="223" t="s">
        <v>337</v>
      </c>
      <c r="B142" s="121" t="s">
        <v>673</v>
      </c>
      <c r="C142" s="121" t="s">
        <v>369</v>
      </c>
      <c r="D142" s="121" t="s">
        <v>370</v>
      </c>
      <c r="E142" s="118" t="s">
        <v>595</v>
      </c>
      <c r="F142" s="121" t="s">
        <v>372</v>
      </c>
      <c r="G142" s="118" t="s">
        <v>204</v>
      </c>
      <c r="H142" s="121" t="s">
        <v>596</v>
      </c>
      <c r="I142" s="121" t="s">
        <v>375</v>
      </c>
      <c r="J142" s="118" t="s">
        <v>675</v>
      </c>
    </row>
    <row r="143" ht="18.75" customHeight="1" spans="1:10">
      <c r="A143" s="223" t="s">
        <v>337</v>
      </c>
      <c r="B143" s="121" t="s">
        <v>673</v>
      </c>
      <c r="C143" s="121" t="s">
        <v>369</v>
      </c>
      <c r="D143" s="121" t="s">
        <v>377</v>
      </c>
      <c r="E143" s="118" t="s">
        <v>566</v>
      </c>
      <c r="F143" s="121" t="s">
        <v>372</v>
      </c>
      <c r="G143" s="118" t="s">
        <v>402</v>
      </c>
      <c r="H143" s="121" t="s">
        <v>380</v>
      </c>
      <c r="I143" s="121" t="s">
        <v>375</v>
      </c>
      <c r="J143" s="118" t="s">
        <v>607</v>
      </c>
    </row>
    <row r="144" ht="18.75" customHeight="1" spans="1:10">
      <c r="A144" s="223" t="s">
        <v>337</v>
      </c>
      <c r="B144" s="121" t="s">
        <v>673</v>
      </c>
      <c r="C144" s="121" t="s">
        <v>369</v>
      </c>
      <c r="D144" s="121" t="s">
        <v>377</v>
      </c>
      <c r="E144" s="118" t="s">
        <v>570</v>
      </c>
      <c r="F144" s="121" t="s">
        <v>407</v>
      </c>
      <c r="G144" s="118" t="s">
        <v>408</v>
      </c>
      <c r="H144" s="121" t="s">
        <v>380</v>
      </c>
      <c r="I144" s="121" t="s">
        <v>375</v>
      </c>
      <c r="J144" s="118" t="s">
        <v>608</v>
      </c>
    </row>
    <row r="145" ht="18.75" customHeight="1" spans="1:10">
      <c r="A145" s="223" t="s">
        <v>337</v>
      </c>
      <c r="B145" s="121" t="s">
        <v>673</v>
      </c>
      <c r="C145" s="121" t="s">
        <v>369</v>
      </c>
      <c r="D145" s="121" t="s">
        <v>377</v>
      </c>
      <c r="E145" s="118" t="s">
        <v>662</v>
      </c>
      <c r="F145" s="121" t="s">
        <v>407</v>
      </c>
      <c r="G145" s="118" t="s">
        <v>408</v>
      </c>
      <c r="H145" s="121" t="s">
        <v>380</v>
      </c>
      <c r="I145" s="121" t="s">
        <v>375</v>
      </c>
      <c r="J145" s="118" t="s">
        <v>676</v>
      </c>
    </row>
    <row r="146" ht="18.75" customHeight="1" spans="1:10">
      <c r="A146" s="223" t="s">
        <v>337</v>
      </c>
      <c r="B146" s="121" t="s">
        <v>673</v>
      </c>
      <c r="C146" s="121" t="s">
        <v>369</v>
      </c>
      <c r="D146" s="121" t="s">
        <v>382</v>
      </c>
      <c r="E146" s="118" t="s">
        <v>609</v>
      </c>
      <c r="F146" s="121" t="s">
        <v>372</v>
      </c>
      <c r="G146" s="118" t="s">
        <v>402</v>
      </c>
      <c r="H146" s="121" t="s">
        <v>380</v>
      </c>
      <c r="I146" s="121" t="s">
        <v>375</v>
      </c>
      <c r="J146" s="118" t="s">
        <v>610</v>
      </c>
    </row>
    <row r="147" ht="18.75" customHeight="1" spans="1:10">
      <c r="A147" s="223" t="s">
        <v>337</v>
      </c>
      <c r="B147" s="121" t="s">
        <v>673</v>
      </c>
      <c r="C147" s="121" t="s">
        <v>385</v>
      </c>
      <c r="D147" s="121" t="s">
        <v>386</v>
      </c>
      <c r="E147" s="118" t="s">
        <v>476</v>
      </c>
      <c r="F147" s="121" t="s">
        <v>372</v>
      </c>
      <c r="G147" s="118" t="s">
        <v>402</v>
      </c>
      <c r="H147" s="121" t="s">
        <v>380</v>
      </c>
      <c r="I147" s="121" t="s">
        <v>375</v>
      </c>
      <c r="J147" s="118" t="s">
        <v>602</v>
      </c>
    </row>
    <row r="148" ht="18.75" customHeight="1" spans="1:10">
      <c r="A148" s="223" t="s">
        <v>337</v>
      </c>
      <c r="B148" s="121" t="s">
        <v>673</v>
      </c>
      <c r="C148" s="121" t="s">
        <v>389</v>
      </c>
      <c r="D148" s="121" t="s">
        <v>390</v>
      </c>
      <c r="E148" s="118" t="s">
        <v>478</v>
      </c>
      <c r="F148" s="121" t="s">
        <v>372</v>
      </c>
      <c r="G148" s="118" t="s">
        <v>402</v>
      </c>
      <c r="H148" s="121" t="s">
        <v>380</v>
      </c>
      <c r="I148" s="121" t="s">
        <v>375</v>
      </c>
      <c r="J148" s="118" t="s">
        <v>611</v>
      </c>
    </row>
  </sheetData>
  <mergeCells count="42">
    <mergeCell ref="A2:J2"/>
    <mergeCell ref="A3:H3"/>
    <mergeCell ref="A7:A11"/>
    <mergeCell ref="A12:A21"/>
    <mergeCell ref="A22:A28"/>
    <mergeCell ref="A29:A35"/>
    <mergeCell ref="A36:A40"/>
    <mergeCell ref="A41:A46"/>
    <mergeCell ref="A47:A53"/>
    <mergeCell ref="A54:A64"/>
    <mergeCell ref="A65:A68"/>
    <mergeCell ref="A69:A74"/>
    <mergeCell ref="A75:A82"/>
    <mergeCell ref="A83:A88"/>
    <mergeCell ref="A89:A94"/>
    <mergeCell ref="A95:A100"/>
    <mergeCell ref="A101:A111"/>
    <mergeCell ref="A112:A117"/>
    <mergeCell ref="A118:A125"/>
    <mergeCell ref="A126:A133"/>
    <mergeCell ref="A134:A140"/>
    <mergeCell ref="A141:A148"/>
    <mergeCell ref="B7:B11"/>
    <mergeCell ref="B12:B21"/>
    <mergeCell ref="B22:B28"/>
    <mergeCell ref="B29:B35"/>
    <mergeCell ref="B36:B40"/>
    <mergeCell ref="B41:B46"/>
    <mergeCell ref="B47:B53"/>
    <mergeCell ref="B54:B64"/>
    <mergeCell ref="B65:B68"/>
    <mergeCell ref="B69:B74"/>
    <mergeCell ref="B75:B82"/>
    <mergeCell ref="B83:B88"/>
    <mergeCell ref="B89:B94"/>
    <mergeCell ref="B95:B100"/>
    <mergeCell ref="B101:B111"/>
    <mergeCell ref="B112:B117"/>
    <mergeCell ref="B118:B125"/>
    <mergeCell ref="B126:B133"/>
    <mergeCell ref="B134:B140"/>
    <mergeCell ref="B141:B148"/>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贾云峰</cp:lastModifiedBy>
  <dcterms:created xsi:type="dcterms:W3CDTF">2025-03-17T10:25:00Z</dcterms:created>
  <dcterms:modified xsi:type="dcterms:W3CDTF">2025-03-18T02:30:02Z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4C5AF38C11E2455C81C09C45254D09DD_13</vt:lpwstr>
  </property>
  <property fmtid="{D5CDD505-2E9C-101B-9397-08002B2CF9AE}" pid="3" name="KSOProductBuildVer">
    <vt:lpwstr>2052-12.1.0.17145</vt:lpwstr>
  </property>
</Properties>
</file>