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<sst xmlns="http://schemas.openxmlformats.org/spreadsheetml/2006/main" count="1116" uniqueCount="440">
  <si>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</si>
  <si>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</si>
  <si>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</si>
  <si>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</si>
  <si>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</si>
  <si>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</si>
  <si>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</si>
  <si>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</si>
  <si>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</si>
  <si>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</si>
  <si>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</si>
  <si>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</si>
  <si>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</si>
  <si>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</si>
  <si>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</si>
  <si>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</si>
  <si>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</si>
  <si>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</si>
  <si>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</si>
  <si>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</si>
  <si>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</si>
  <si>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</si>
  <si>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</si>
  <si>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</si>
  <si>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</si>
  <si>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</si>
  <si>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</si>
  <si>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</si>
  <si>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</si>
  <si>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</si>
  <si>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</si>
  <si>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</si>
  <si>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</si>
  <si>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</si>
  <si>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</si>
  <si>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</si>
  <si>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</si>
  <si>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</si>
  <si>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</si>
  <si>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</si>
  <si>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</si>
  <si>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</si>
  <si>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</si>
  <si>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</si>
  <si>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</si>
  <si>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</si>
  <si>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</si>
  <si>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</si>
  <si>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</si>
  <si>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</si>
  <si>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</si>
  <si>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</si>
  <si>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</si>
  <si>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</si>
  <si>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</si>
  <si>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</si>
  <si>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</si>
  <si>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</si>
  <si>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</si>
  <si>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</si>
  <si>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</si>
  <si>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</si>
  <si>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</si>
  <si>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</si>
  <si>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</si>
  <si>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</si>
  <si>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</si>
  <si>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</si>
  <si>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</si>
  <si>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</si>
  <si>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105015</t>
  </si>
  <si>
    <t>永德县明朗中学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</si>
  <si>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</si>
  <si>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</si>
  <si>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</si>
  <si>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</si>
  <si>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</si>
  <si>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</si>
  <si>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</si>
  <si>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</si>
  <si>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</si>
  <si>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</si>
  <si>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</si>
  <si>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</si>
  <si>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</si>
  <si>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</si>
  <si>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</si>
  <si>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</si>
  <si>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</si>
  <si>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</si>
  <si>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</si>
  <si>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</si>
  <si>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</si>
  <si>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</si>
  <si>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</si>
  <si>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</si>
  <si>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</si>
  <si>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</si>
  <si>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</si>
  <si>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</si>
  <si>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</si>
  <si>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</si>
  <si>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</si>
  <si>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</si>
  <si>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</si>
  <si>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</si>
  <si>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</si>
  <si>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</si>
  <si>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</si>
  <si>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</si>
  <si>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</si>
  <si>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</si>
  <si>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</si>
  <si>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</si>
  <si>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</si>
  <si>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</si>
  <si>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</si>
  <si>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</si>
  <si>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</si>
  <si>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</si>
  <si>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21301</t>
  </si>
  <si>
    <t>农业农村</t>
  </si>
  <si>
    <t>2130104</t>
  </si>
  <si>
    <t>事业运行</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</si>
  <si>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</si>
  <si>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</si>
  <si>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</si>
  <si>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</si>
  <si>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</si>
  <si>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</si>
  <si>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</si>
  <si>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</si>
  <si>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</si>
  <si>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</si>
  <si>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</si>
  <si>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</si>
  <si>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</si>
  <si>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</si>
  <si>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</si>
  <si>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</si>
  <si>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</si>
  <si>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</si>
  <si>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</si>
  <si>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</si>
  <si>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</si>
  <si>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</si>
  <si>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</si>
  <si>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</si>
  <si>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</si>
  <si>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</si>
  <si>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</si>
  <si>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</si>
  <si>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</si>
  <si>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</si>
  <si>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</si>
  <si>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</si>
  <si>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</si>
  <si>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</si>
  <si>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</si>
  <si>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</si>
  <si>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</si>
  <si>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</si>
  <si>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</si>
  <si>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</si>
  <si>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</si>
  <si>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</si>
  <si>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</si>
  <si>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</si>
  <si>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</si>
  <si>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</si>
  <si>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</si>
  <si>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</si>
  <si>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</si>
  <si>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</si>
  <si>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</si>
  <si>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</si>
  <si>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</si>
  <si>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</si>
  <si>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</si>
  <si>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</si>
  <si>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</si>
  <si>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</si>
  <si>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</si>
  <si>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</si>
  <si>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</si>
  <si>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</si>
  <si>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</si>
  <si>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</si>
  <si>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</si>
  <si>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</si>
  <si>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</si>
  <si>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</si>
  <si>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</si>
  <si>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</si>
  <si>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</si>
  <si>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</si>
  <si>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</si>
  <si>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</si>
  <si>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</si>
  <si>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</si>
  <si>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</si>
  <si>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</si>
  <si>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</si>
  <si>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</si>
  <si>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</si>
  <si>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</si>
  <si>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</si>
  <si>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</si>
  <si>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</si>
  <si>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</si>
  <si>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530923221100000498126</t>
  </si>
  <si>
    <t>事业单位工资支出</t>
  </si>
  <si>
    <t>30101</t>
  </si>
  <si>
    <t>基本工资</t>
  </si>
  <si>
    <t>30102</t>
  </si>
  <si>
    <t>津贴补贴</t>
  </si>
  <si>
    <t>530923231100001416067</t>
  </si>
  <si>
    <t>集中连片乡村教师生活补助</t>
  </si>
  <si>
    <t>530923231100001416088</t>
  </si>
  <si>
    <t>事业人员参照公务员规范后绩效奖</t>
  </si>
  <si>
    <t>30107</t>
  </si>
  <si>
    <t>绩效工资</t>
  </si>
  <si>
    <t>530923221100000498112</t>
  </si>
  <si>
    <t>社会保障缴费</t>
  </si>
  <si>
    <t>30108</t>
  </si>
  <si>
    <t>机关事业单位基本养老保险缴费</t>
  </si>
  <si>
    <t>30109</t>
  </si>
  <si>
    <t>职业年金缴费</t>
  </si>
  <si>
    <t>30110</t>
  </si>
  <si>
    <t>职工基本医疗保险缴费</t>
  </si>
  <si>
    <t>30112</t>
  </si>
  <si>
    <t>其他社会保障缴费</t>
  </si>
  <si>
    <t>530923221100000498114</t>
  </si>
  <si>
    <t>30113</t>
  </si>
  <si>
    <t>530923251100003776148</t>
  </si>
  <si>
    <t>编外人员工资支出</t>
  </si>
  <si>
    <t>30199</t>
  </si>
  <si>
    <t>其他工资福利支出</t>
  </si>
  <si>
    <t>530923221100000498129</t>
  </si>
  <si>
    <t>工会经费</t>
  </si>
  <si>
    <t>30228</t>
  </si>
  <si>
    <t>530923221100000498130</t>
  </si>
  <si>
    <t>离退休公用经费</t>
  </si>
  <si>
    <t>30299</t>
  </si>
  <si>
    <t>其他商品和服务支出</t>
  </si>
  <si>
    <t>530923221100000498128</t>
  </si>
  <si>
    <t>退休费</t>
  </si>
  <si>
    <t>30302</t>
  </si>
  <si>
    <t>530923231100001416573</t>
  </si>
  <si>
    <t>机关事业单位职工及军人抚恤补助</t>
  </si>
  <si>
    <t>30305</t>
  </si>
  <si>
    <t>生活补助</t>
  </si>
  <si>
    <t>预算05-1表</t>
  </si>
  <si>
    <t>项目分类</t>
  </si>
  <si>
    <t>项目单位</t>
  </si>
  <si>
    <t>经济科目编码</t>
  </si>
  <si>
    <t>经济科目名称</t>
  </si>
  <si>
    <t>本年拨款</t>
  </si>
  <si>
    <t>其中：本次下达</t>
  </si>
  <si>
    <t>2025年个税手续费专项资金</t>
  </si>
  <si>
    <t>事业发展类</t>
  </si>
  <si>
    <t>530923251100003770679</t>
  </si>
  <si>
    <t>30201</t>
  </si>
  <si>
    <t>办公费</t>
  </si>
  <si>
    <t>30204</t>
  </si>
  <si>
    <t>手续费</t>
  </si>
  <si>
    <t>2025年家庭经济困难学生生活补助县级资金</t>
  </si>
  <si>
    <t>民生类</t>
  </si>
  <si>
    <t>530923251100003959923</t>
  </si>
  <si>
    <t>30308</t>
  </si>
  <si>
    <t>助学金</t>
  </si>
  <si>
    <t>2025年教辅资料专项资金</t>
  </si>
  <si>
    <t>530923251100003761024</t>
  </si>
  <si>
    <t>2025年课后服务专项资金</t>
  </si>
  <si>
    <t>530923251100003754443</t>
  </si>
  <si>
    <t>2025年食堂专项资金</t>
  </si>
  <si>
    <t>530923251100003761035</t>
  </si>
  <si>
    <t>2025年县级配套义教公用经费</t>
  </si>
  <si>
    <t>530923251100003753067</t>
  </si>
  <si>
    <t>2025年学生校服专项资金</t>
  </si>
  <si>
    <t>530923251100003760946</t>
  </si>
  <si>
    <t>30218</t>
  </si>
  <si>
    <t>专用材料费</t>
  </si>
  <si>
    <t>课后服务资金</t>
  </si>
  <si>
    <t>530923241100002303309</t>
  </si>
  <si>
    <t>预算05-2表</t>
  </si>
  <si>
    <t>单位名称、项目名称</t>
  </si>
  <si>
    <t>项目年度绩效目标</t>
  </si>
  <si>
    <t>一级指标</t>
  </si>
  <si>
    <t>二级指标</t>
  </si>
  <si>
    <t>三级指标</t>
  </si>
  <si>
    <t>指标性质</t>
  </si>
  <si>
    <t>指标值</t>
  </si>
  <si>
    <t>度量单位</t>
  </si>
  <si>
    <t>指标属性</t>
  </si>
  <si>
    <t>指标内容</t>
  </si>
  <si>
    <t>根据《云南省教育厅办公室关于印发云南省2023幼儿园课程教学类资源审核和义务教育阶段教辅材料评议推荐目录的通知》及《云南省初中2024年春季教辅征订单》要求，通过集中采购教辅资料，规范教辅资料管理和使用，优化教师教学手段，不断提升学校教学质量。</t>
  </si>
  <si>
    <t>产出指标</t>
  </si>
  <si>
    <t>数量指标</t>
  </si>
  <si>
    <t>自愿购买教辅学生数</t>
  </si>
  <si>
    <t>=</t>
  </si>
  <si>
    <t>783</t>
  </si>
  <si>
    <t>人</t>
  </si>
  <si>
    <t>定量指标</t>
  </si>
  <si>
    <t>反映购买教辅数量完成情况。</t>
  </si>
  <si>
    <t>质量指标</t>
  </si>
  <si>
    <t>教辅资料验收通过率</t>
  </si>
  <si>
    <t>&gt;=</t>
  </si>
  <si>
    <t>90</t>
  </si>
  <si>
    <t>%</t>
  </si>
  <si>
    <t>反映购买教辅资料质量情况。
验收通过率=（通过验收的购置数量/购置总数量）*100%。</t>
  </si>
  <si>
    <t>时效指标</t>
  </si>
  <si>
    <t>教辅资料到位率</t>
  </si>
  <si>
    <t>反映新购教辅资料到位情况。
教辅资料到位率=（教辅资料到位数量/新购教辅资料总数）*100%。</t>
  </si>
  <si>
    <t>效益指标</t>
  </si>
  <si>
    <t>可持续影响</t>
  </si>
  <si>
    <t>教辅资料使用年限</t>
  </si>
  <si>
    <t>1.00</t>
  </si>
  <si>
    <t>年</t>
  </si>
  <si>
    <t>反映新购教辅资料使用年限情况。</t>
  </si>
  <si>
    <t>满意度指标</t>
  </si>
  <si>
    <t>服务对象满意度</t>
  </si>
  <si>
    <t>使用教辅资料学生满意度</t>
  </si>
  <si>
    <t>反映学生购置教辅资料满意情况。
使用人员满意度=（对使用教辅资料的人数/问卷调查人数）*100%。</t>
  </si>
  <si>
    <t>通过上缴个人所得税费，国家税务局返还手续费，主要用于与“三代”业务直接相关的办公设备、人员成本:信息化建设、耗材、交通费等管理支出。</t>
  </si>
  <si>
    <t>获补学校数</t>
  </si>
  <si>
    <t>所</t>
  </si>
  <si>
    <t>反映获补助人员、企业的数量情况，也适用补贴、资助等形式的补助。</t>
  </si>
  <si>
    <t>政策宣传次数</t>
  </si>
  <si>
    <t>次</t>
  </si>
  <si>
    <t>反映补助政策的宣传力度情况。即通过门户网站、报刊、通信、电视、户外广告等对补助政策进行宣传的次数。</t>
  </si>
  <si>
    <t>资金到位率</t>
  </si>
  <si>
    <t>反映个税手续费资金的到位情况。
到位率=在时限内到位资金/应到位资金*100%</t>
  </si>
  <si>
    <t>社会效益</t>
  </si>
  <si>
    <t>政策知晓率</t>
  </si>
  <si>
    <t>98</t>
  </si>
  <si>
    <t>反映补助政策的宣传效果情况。
政策知晓率=调查中补助政策知晓人数/调查总人数*100%</t>
  </si>
  <si>
    <t>受益教师满意度</t>
  </si>
  <si>
    <t>反映获补助受益对象的满意程度。</t>
  </si>
  <si>
    <t>根据临教体联发〔2024〕15 号文件要求食堂伙食费纳入预算管理，通过食堂伙食费纳入预算管理，有效促进学校食堂管理和食堂安全，保障学生营养膳食，提高学生身体素质，保障资金安全，提高资金使用效益。</t>
  </si>
  <si>
    <t>就餐学生覆盖率</t>
  </si>
  <si>
    <t>反映食堂就餐学生覆盖程度。学生覆盖率=实际就餐学生数/应就餐学生数*100%</t>
  </si>
  <si>
    <t>伙食费收支公示率</t>
  </si>
  <si>
    <t xml:space="preserve">反映伙食费收支在特定办事大厅、官网、媒体或其他渠道按规定进行公示的情况。
</t>
  </si>
  <si>
    <t>成本指标</t>
  </si>
  <si>
    <t>经济成本指标</t>
  </si>
  <si>
    <t>&lt;=</t>
  </si>
  <si>
    <t>1600</t>
  </si>
  <si>
    <t>元/学年</t>
  </si>
  <si>
    <t>反映食堂就餐人员预收伙食费情况。</t>
  </si>
  <si>
    <t>改善学生健康状况</t>
  </si>
  <si>
    <t>有效改善</t>
  </si>
  <si>
    <t>有效</t>
  </si>
  <si>
    <t>定性指标</t>
  </si>
  <si>
    <t>反映营食堂就餐对学生营养状况方面的影响情况。(1)学生身高体重的增加量较上年是否有所上升；(2)学生整体身体素质是否有所提高。</t>
  </si>
  <si>
    <t>学生满意度</t>
  </si>
  <si>
    <t>反映学生对政策实施过程、效果的满意程度。</t>
  </si>
  <si>
    <t>保障义务教育学校正常运转、完成教育教学活动和其他日常工作任务等方面支出。进一步规范和加强城乡义务教育学校公用经费管理，提高资金使用效益，推进义务教育均衡发展，助力脱贫攻坚成果同乡村振兴有效衔接。</t>
  </si>
  <si>
    <t>在校生人数</t>
  </si>
  <si>
    <t>人(人次、家)</t>
  </si>
  <si>
    <t>获补覆盖率</t>
  </si>
  <si>
    <t>获补覆盖率=实际获得补助人数/申请符合标准人数*100%</t>
  </si>
  <si>
    <t>反映资金到位的情况。
资金到位率=在时限内到位资金/应发放资金*100%</t>
  </si>
  <si>
    <t>受益学生满意度</t>
  </si>
  <si>
    <t>根据《永德县发展和改革局关于印发义务教育阶段课后服务收费标准的通知》（永发改价发〔2022〕110 号）要求严格按标准收费，结合明朗中学实际每生每学期收费200元，通过实施课后延时服务费项目，优化学生健康成长环境。切实减轻中小学生及家长负担，满足家长接送便利的重要民生工程，增强教育服务能力，提高教育质量，促进学生健康成长使学生德智体美劳全面发展。</t>
  </si>
  <si>
    <t>开设课程门数</t>
  </si>
  <si>
    <t>10</t>
  </si>
  <si>
    <t>门</t>
  </si>
  <si>
    <t>反映预算部门（单位）组织开展各类培训开设课程的数量。</t>
  </si>
  <si>
    <t>课时数</t>
  </si>
  <si>
    <t>4</t>
  </si>
  <si>
    <t>次/天</t>
  </si>
  <si>
    <t>反映预算部门（单位）组织开展各类培训的期数。</t>
  </si>
  <si>
    <t>参加课后服务人次</t>
  </si>
  <si>
    <t>人次</t>
  </si>
  <si>
    <t>反映预算部门（单位）组织开展各类培训的人次。</t>
  </si>
  <si>
    <t>课后服务出勤率</t>
  </si>
  <si>
    <t>反映预算部门（单位）组织开展各类培训中参训人员的出勤情况。
培训出勤率=（实际出勤学员数量/参加培训学员数量）*100%。</t>
  </si>
  <si>
    <t>400</t>
  </si>
  <si>
    <t>元/人年</t>
  </si>
  <si>
    <t>反映课后服务费收取标准</t>
  </si>
  <si>
    <t>反映课后服务政策的宣传效果情况。政策知晓率=调查中补助政策知晓人数/调查的总人数*100%</t>
  </si>
  <si>
    <t>参加课后服务学生满意度</t>
  </si>
  <si>
    <t>反映参训人员对培训内容、讲师授课、课程设置和培训效果等的满意度。
参训人员满意度=（对培训整体满意的参训人数/参训总人数）*100%</t>
  </si>
  <si>
    <t>保障学校教育教学工作正常运转,通过实施困难学生生活补助，切实减轻群众特别是家庭经济困难学生家庭的教育支出负担。进一步规范和加强义务教育家庭经济困难学生生活补助的经费管理，提高资金使用效益，推进教育均衡发展,确保每一个适龄儿童不因贫困而辍学、失学。</t>
  </si>
  <si>
    <t>获补对象数</t>
  </si>
  <si>
    <t>578</t>
  </si>
  <si>
    <t>96</t>
  </si>
  <si>
    <t>获补覆盖率=实际获得补助人数（企业数）/申请符合标准人数（企业数）*100%</t>
  </si>
  <si>
    <t>发放及时率</t>
  </si>
  <si>
    <t>反映发放单位及时发放补助资金的情况。
发放及时率=在时限内发放资金/应发放资金*100%</t>
  </si>
  <si>
    <t>根据云教函〔2023〕161号文件要求，通过学校完善规范化管理，加强校服管理，充分发挥校服育人和审美功能，达到校园文化提升功能。</t>
  </si>
  <si>
    <t>自愿购买校服人数</t>
  </si>
  <si>
    <t>300</t>
  </si>
  <si>
    <t>反映购买校服的数量情况。</t>
  </si>
  <si>
    <t>校服验收通过率</t>
  </si>
  <si>
    <t>100</t>
  </si>
  <si>
    <t>反映购买校服产品质量情况。
验收通过率=（通过验收的购置数量/购置总数量）*100%。</t>
  </si>
  <si>
    <t>自愿购买校服发放及时率</t>
  </si>
  <si>
    <t>反映学校及时发放校服的情况。</t>
  </si>
  <si>
    <t>校服使用年限</t>
  </si>
  <si>
    <t>反映新购校服使用年限情况。</t>
  </si>
  <si>
    <t>校服受益学生满意度</t>
  </si>
  <si>
    <t>预算06表</t>
  </si>
  <si>
    <t>政府性基金预算支出预算表</t>
  </si>
  <si>
    <t>单位名称：全部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</si>
  <si>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</si>
  <si>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</si>
  <si>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</si>
  <si>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</si>
  <si>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</si>
  <si>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</si>
  <si>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</si>
  <si>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</si>
  <si>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</si>
  <si>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</si>
  <si>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</si>
  <si>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</si>
  <si>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</si>
  <si>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</si>
  <si>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政府性基金</t>
  </si>
  <si>
    <t>预算09-1表</t>
  </si>
  <si>
    <t>单位名称（项目）</t>
  </si>
  <si>
    <t>地区</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</si>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</sst>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10"/>
      <name val="宋体"/>
      <charset val="1"/>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7">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6" fontId="7" fillId="0" borderId="7" xfId="51" applyProtection="1">
      <alignment horizontal="right" vertical="center"/>
      <protection locked="0"/>
    </xf>
    <xf numFmtId="49" fontId="7" fillId="0" borderId="7" xfId="50"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9" fillId="0" borderId="0" xfId="57" applyFont="1" applyFill="1" applyBorder="1" applyAlignment="1" applyProtection="1"/>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1"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2"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3" fillId="0" borderId="7" xfId="0" applyFont="1" applyBorder="1" applyAlignment="1" applyProtection="1">
      <alignment horizontal="center" vertical="center"/>
    </xf>
    <xf numFmtId="0" fontId="13" fillId="0" borderId="7" xfId="0" applyFont="1" applyBorder="1" applyAlignment="1">
      <alignment horizontal="center" vertical="center"/>
      <protection locked="0"/>
    </xf>
    <xf numFmtId="0" fontId="13"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13" fillId="0" borderId="10" xfId="0" applyFont="1" applyBorder="1" applyAlignment="1">
      <alignment horizontal="center" vertical="center" wrapText="1"/>
      <protection locked="0"/>
    </xf>
    <xf numFmtId="0" fontId="13" fillId="0" borderId="12" xfId="0" applyFont="1" applyBorder="1" applyAlignment="1">
      <alignment horizontal="center" vertical="center"/>
      <protection locked="0"/>
    </xf>
    <xf numFmtId="0" fontId="13" fillId="0" borderId="12" xfId="0" applyFont="1" applyBorder="1" applyAlignment="1">
      <alignment horizontal="center" vertical="center" wrapText="1"/>
      <protection locked="0"/>
    </xf>
    <xf numFmtId="0" fontId="14" fillId="0" borderId="0" xfId="0" applyFont="1" applyAlignment="1">
      <alignment horizontal="right"/>
      <protection locked="0"/>
    </xf>
    <xf numFmtId="49" fontId="14"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5" fillId="0" borderId="0" xfId="0" applyFont="1" applyAlignment="1">
      <alignment horizontal="center" vertical="center" wrapText="1"/>
      <protection locked="0"/>
    </xf>
    <xf numFmtId="0" fontId="15" fillId="0" borderId="0" xfId="0" applyFont="1" applyAlignment="1">
      <alignment horizontal="center" vertical="center"/>
      <protection locked="0"/>
    </xf>
    <xf numFmtId="0" fontId="15"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10" fillId="0" borderId="6" xfId="0" applyFont="1" applyBorder="1" applyAlignment="1">
      <alignment horizontal="center" vertical="center"/>
      <protection locked="0"/>
    </xf>
    <xf numFmtId="49" fontId="10" fillId="0" borderId="11" xfId="0" applyNumberFormat="1" applyFont="1" applyBorder="1" applyAlignment="1">
      <alignment horizontal="center" vertical="center"/>
      <protection locked="0"/>
    </xf>
    <xf numFmtId="0" fontId="10" fillId="0" borderId="11" xfId="0" applyFont="1" applyBorder="1" applyAlignment="1">
      <alignment horizontal="center" vertical="center"/>
      <protection locked="0"/>
    </xf>
    <xf numFmtId="0" fontId="10"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0"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4" fillId="0" borderId="7" xfId="0" applyFont="1" applyBorder="1" applyAlignment="1">
      <alignment horizontal="left" vertical="center" wrapText="1"/>
      <protection locked="0"/>
    </xf>
    <xf numFmtId="0" fontId="4" fillId="0" borderId="1" xfId="0" applyFont="1" applyBorder="1" applyAlignment="1">
      <alignment horizontal="center" vertical="center" wrapText="1"/>
      <protection locked="0"/>
    </xf>
    <xf numFmtId="0" fontId="4" fillId="0" borderId="5" xfId="0" applyFont="1" applyBorder="1" applyAlignment="1">
      <alignment horizontal="center" vertical="center" wrapText="1"/>
      <protection locked="0"/>
    </xf>
    <xf numFmtId="0" fontId="4" fillId="0" borderId="6" xfId="0" applyFont="1" applyBorder="1" applyAlignment="1">
      <alignment horizontal="center" vertical="center" wrapText="1"/>
      <protection locked="0"/>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6" fillId="0" borderId="0" xfId="0" applyFont="1" applyAlignment="1" applyProtection="1">
      <alignment horizontal="center"/>
    </xf>
    <xf numFmtId="0" fontId="16" fillId="0" borderId="0" xfId="0" applyFont="1" applyAlignment="1" applyProtection="1">
      <alignment horizontal="center" wrapText="1"/>
    </xf>
    <xf numFmtId="0" fontId="16" fillId="0" borderId="0" xfId="0" applyFont="1" applyAlignment="1" applyProtection="1">
      <alignment wrapText="1"/>
    </xf>
    <xf numFmtId="0" fontId="17" fillId="0" borderId="0" xfId="0" applyAlignment="1" applyProtection="1">
      <alignment horizontal="right" vertical="center" wrapText="1"/>
    </xf>
    <xf numFmtId="0" fontId="18"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10" fillId="0" borderId="7" xfId="0" applyFont="1" applyBorder="1" applyAlignment="1">
      <alignment horizontal="center" vertical="center"/>
      <protection locked="0"/>
    </xf>
    <xf numFmtId="0" fontId="19" fillId="0" borderId="7" xfId="0" applyFont="1" applyBorder="1" applyAlignment="1">
      <alignment horizontal="center" vertical="center"/>
      <protection locked="0"/>
    </xf>
    <xf numFmtId="0" fontId="19" fillId="0" borderId="7" xfId="0" applyFont="1" applyBorder="1" applyAlignment="1" applyProtection="1">
      <alignment horizontal="center" vertical="center"/>
    </xf>
    <xf numFmtId="0" fontId="19" fillId="0" borderId="2" xfId="0" applyFont="1" applyBorder="1" applyAlignment="1" applyProtection="1">
      <alignment horizontal="center" vertical="center"/>
    </xf>
    <xf numFmtId="176" fontId="17" fillId="0" borderId="7" xfId="51" applyFont="1">
      <alignment horizontal="right" vertical="center"/>
    </xf>
    <xf numFmtId="176" fontId="17" fillId="0" borderId="7" xfId="51" applyFont="1" applyAlignment="1">
      <alignment horizontal="center"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10" fillId="0" borderId="7" xfId="0" applyNumberFormat="1" applyFont="1" applyBorder="1" applyAlignment="1" applyProtection="1">
      <alignment horizontal="center" vertical="center"/>
    </xf>
    <xf numFmtId="0" fontId="10" fillId="0" borderId="7" xfId="0" applyFont="1" applyBorder="1" applyAlignment="1" applyProtection="1">
      <alignment horizontal="center" vertical="center"/>
    </xf>
    <xf numFmtId="49" fontId="10"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2" fillId="0" borderId="7" xfId="0" applyFont="1" applyBorder="1" applyAlignment="1" applyProtection="1">
      <alignment horizontal="center" vertical="center"/>
    </xf>
    <xf numFmtId="0" fontId="22" fillId="0" borderId="7" xfId="0" applyFont="1" applyBorder="1" applyAlignment="1">
      <alignment horizontal="center" vertical="center"/>
      <protection locked="0"/>
    </xf>
    <xf numFmtId="0" fontId="7" fillId="0" borderId="7" xfId="0" applyFont="1" applyBorder="1">
      <alignment vertical="top"/>
      <protection locked="0"/>
    </xf>
    <xf numFmtId="176"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6" fontId="23" fillId="0" borderId="7" xfId="51" applyFont="1" applyProtection="1">
      <alignment horizontal="right" vertical="center"/>
      <protection locked="0"/>
    </xf>
    <xf numFmtId="0" fontId="24" fillId="0" borderId="0" xfId="0" applyFont="1" applyProtection="1">
      <alignment vertical="top"/>
    </xf>
    <xf numFmtId="0" fontId="25"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7"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3" fillId="0" borderId="6" xfId="0" applyFont="1" applyBorder="1" applyAlignment="1">
      <alignment horizontal="center" vertical="center"/>
      <protection locked="0"/>
    </xf>
    <xf numFmtId="0" fontId="22"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2"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5" workbookViewId="0">
      <selection activeCell="B38" sqref="B38"/>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3" t="s">
        <v>0</v>
      </c>
    </row>
    <row r="2" ht="36" customHeight="1" spans="1:4">
      <c r="A2" s="4" t="str">
        <f>"2025"&amp;"年部门财务收支预算总表"</f>
        <v>2025年部门财务收支预算总表</v>
      </c>
      <c r="B2" s="207"/>
      <c r="C2" s="207"/>
      <c r="D2" s="207"/>
    </row>
    <row r="3" ht="18.75" customHeight="1" spans="1:4">
      <c r="A3" s="35" t="str">
        <f>"单位名称："&amp;"永德县明朗中学"</f>
        <v>单位名称：永德县明朗中学</v>
      </c>
      <c r="B3" s="208"/>
      <c r="C3" s="208"/>
      <c r="D3" s="33" t="s">
        <v>1</v>
      </c>
    </row>
    <row r="4" ht="18.75" customHeight="1" spans="1:4">
      <c r="A4" s="11" t="s">
        <v>2</v>
      </c>
      <c r="B4" s="13"/>
      <c r="C4" s="11" t="s">
        <v>3</v>
      </c>
      <c r="D4" s="13"/>
    </row>
    <row r="5" ht="18.75" customHeight="1" spans="1:4">
      <c r="A5" s="26" t="s">
        <v>4</v>
      </c>
      <c r="B5" s="26" t="str">
        <f t="shared" ref="B5:D5" si="0">"2025"&amp;"年预算数"</f>
        <v>2025年预算数</v>
      </c>
      <c r="C5" s="26" t="s">
        <v>5</v>
      </c>
      <c r="D5" s="26" t="str">
        <f t="shared" si="0"/>
        <v>2025年预算数</v>
      </c>
    </row>
    <row r="6" ht="18.75" customHeight="1" spans="1:4">
      <c r="A6" s="28"/>
      <c r="B6" s="28"/>
      <c r="C6" s="28"/>
      <c r="D6" s="28"/>
    </row>
    <row r="7" ht="18.75" customHeight="1" spans="1:4">
      <c r="A7" s="172" t="s">
        <v>6</v>
      </c>
      <c r="B7" s="23">
        <v>7694277.69</v>
      </c>
      <c r="C7" s="172" t="s">
        <v>7</v>
      </c>
      <c r="D7" s="23"/>
    </row>
    <row r="8" ht="18.75" customHeight="1" spans="1:4">
      <c r="A8" s="172" t="s">
        <v>8</v>
      </c>
      <c r="B8" s="23"/>
      <c r="C8" s="172" t="s">
        <v>9</v>
      </c>
      <c r="D8" s="23"/>
    </row>
    <row r="9" ht="18.75" customHeight="1" spans="1:4">
      <c r="A9" s="172" t="s">
        <v>10</v>
      </c>
      <c r="B9" s="23"/>
      <c r="C9" s="172" t="s">
        <v>11</v>
      </c>
      <c r="D9" s="23"/>
    </row>
    <row r="10" ht="18.75" customHeight="1" spans="1:4">
      <c r="A10" s="172" t="s">
        <v>12</v>
      </c>
      <c r="B10" s="23"/>
      <c r="C10" s="172" t="s">
        <v>13</v>
      </c>
      <c r="D10" s="23"/>
    </row>
    <row r="11" ht="18.75" customHeight="1" spans="1:4">
      <c r="A11" s="21" t="s">
        <v>14</v>
      </c>
      <c r="B11" s="23">
        <v>2079500</v>
      </c>
      <c r="C11" s="209" t="s">
        <v>15</v>
      </c>
      <c r="D11" s="23">
        <v>8277520.54</v>
      </c>
    </row>
    <row r="12" ht="18.75" customHeight="1" spans="1:4">
      <c r="A12" s="210" t="s">
        <v>16</v>
      </c>
      <c r="B12" s="23"/>
      <c r="C12" s="211" t="s">
        <v>17</v>
      </c>
      <c r="D12" s="23"/>
    </row>
    <row r="13" ht="18.75" customHeight="1" spans="1:4">
      <c r="A13" s="210" t="s">
        <v>18</v>
      </c>
      <c r="B13" s="23"/>
      <c r="C13" s="211" t="s">
        <v>19</v>
      </c>
      <c r="D13" s="23"/>
    </row>
    <row r="14" ht="18.75" customHeight="1" spans="1:4">
      <c r="A14" s="210" t="s">
        <v>20</v>
      </c>
      <c r="B14" s="23"/>
      <c r="C14" s="211" t="s">
        <v>21</v>
      </c>
      <c r="D14" s="23">
        <v>858565.84</v>
      </c>
    </row>
    <row r="15" ht="18.75" customHeight="1" spans="1:4">
      <c r="A15" s="210" t="s">
        <v>22</v>
      </c>
      <c r="B15" s="23"/>
      <c r="C15" s="211" t="s">
        <v>23</v>
      </c>
      <c r="D15" s="23">
        <v>327838.68</v>
      </c>
    </row>
    <row r="16" ht="18.75" customHeight="1" spans="1:4">
      <c r="A16" s="210" t="s">
        <v>24</v>
      </c>
      <c r="B16" s="23">
        <v>2079500</v>
      </c>
      <c r="C16" s="210" t="s">
        <v>25</v>
      </c>
      <c r="D16" s="23"/>
    </row>
    <row r="17" ht="18.75" customHeight="1" spans="1:4">
      <c r="A17" s="210" t="s">
        <v>26</v>
      </c>
      <c r="B17" s="23"/>
      <c r="C17" s="210" t="s">
        <v>27</v>
      </c>
      <c r="D17" s="23"/>
    </row>
    <row r="18" ht="18.75" customHeight="1" spans="1:4">
      <c r="A18" s="212" t="s">
        <v>26</v>
      </c>
      <c r="B18" s="23"/>
      <c r="C18" s="211" t="s">
        <v>28</v>
      </c>
      <c r="D18" s="23"/>
    </row>
    <row r="19" ht="18.75" customHeight="1" spans="1:4">
      <c r="A19" s="212" t="s">
        <v>26</v>
      </c>
      <c r="B19" s="23"/>
      <c r="C19" s="211" t="s">
        <v>29</v>
      </c>
      <c r="D19" s="23"/>
    </row>
    <row r="20" ht="18.75" customHeight="1" spans="1:4">
      <c r="A20" s="212" t="s">
        <v>26</v>
      </c>
      <c r="B20" s="23"/>
      <c r="C20" s="211" t="s">
        <v>30</v>
      </c>
      <c r="D20" s="23"/>
    </row>
    <row r="21" ht="18.75" customHeight="1" spans="1:4">
      <c r="A21" s="212" t="s">
        <v>26</v>
      </c>
      <c r="B21" s="23"/>
      <c r="C21" s="211" t="s">
        <v>31</v>
      </c>
      <c r="D21" s="23"/>
    </row>
    <row r="22" ht="18.75" customHeight="1" spans="1:4">
      <c r="A22" s="212" t="s">
        <v>26</v>
      </c>
      <c r="B22" s="23"/>
      <c r="C22" s="211" t="s">
        <v>32</v>
      </c>
      <c r="D22" s="23"/>
    </row>
    <row r="23" ht="18.75" customHeight="1" spans="1:4">
      <c r="A23" s="212" t="s">
        <v>26</v>
      </c>
      <c r="B23" s="23"/>
      <c r="C23" s="211" t="s">
        <v>33</v>
      </c>
      <c r="D23" s="23"/>
    </row>
    <row r="24" ht="18.75" customHeight="1" spans="1:4">
      <c r="A24" s="212" t="s">
        <v>26</v>
      </c>
      <c r="B24" s="23"/>
      <c r="C24" s="211" t="s">
        <v>34</v>
      </c>
      <c r="D24" s="23"/>
    </row>
    <row r="25" ht="18.75" customHeight="1" spans="1:4">
      <c r="A25" s="212" t="s">
        <v>26</v>
      </c>
      <c r="B25" s="23"/>
      <c r="C25" s="211" t="s">
        <v>35</v>
      </c>
      <c r="D25" s="23">
        <v>514452.63</v>
      </c>
    </row>
    <row r="26" ht="18.75" customHeight="1" spans="1:4">
      <c r="A26" s="212" t="s">
        <v>26</v>
      </c>
      <c r="B26" s="23"/>
      <c r="C26" s="211" t="s">
        <v>36</v>
      </c>
      <c r="D26" s="23"/>
    </row>
    <row r="27" ht="18.75" customHeight="1" spans="1:4">
      <c r="A27" s="212" t="s">
        <v>26</v>
      </c>
      <c r="B27" s="23"/>
      <c r="C27" s="211" t="s">
        <v>37</v>
      </c>
      <c r="D27" s="23"/>
    </row>
    <row r="28" ht="18.75" customHeight="1" spans="1:4">
      <c r="A28" s="212" t="s">
        <v>26</v>
      </c>
      <c r="B28" s="23"/>
      <c r="C28" s="211" t="s">
        <v>38</v>
      </c>
      <c r="D28" s="23"/>
    </row>
    <row r="29" ht="18.75" customHeight="1" spans="1:4">
      <c r="A29" s="212" t="s">
        <v>26</v>
      </c>
      <c r="B29" s="23"/>
      <c r="C29" s="211" t="s">
        <v>39</v>
      </c>
      <c r="D29" s="23"/>
    </row>
    <row r="30" ht="18.75" customHeight="1" spans="1:4">
      <c r="A30" s="213" t="s">
        <v>26</v>
      </c>
      <c r="B30" s="23"/>
      <c r="C30" s="210" t="s">
        <v>40</v>
      </c>
      <c r="D30" s="23"/>
    </row>
    <row r="31" ht="18.75" customHeight="1" spans="1:4">
      <c r="A31" s="213" t="s">
        <v>26</v>
      </c>
      <c r="B31" s="23"/>
      <c r="C31" s="210" t="s">
        <v>41</v>
      </c>
      <c r="D31" s="23"/>
    </row>
    <row r="32" ht="18.75" customHeight="1" spans="1:4">
      <c r="A32" s="213" t="s">
        <v>26</v>
      </c>
      <c r="B32" s="23"/>
      <c r="C32" s="210" t="s">
        <v>42</v>
      </c>
      <c r="D32" s="23"/>
    </row>
    <row r="33" ht="18.75" customHeight="1" spans="1:4">
      <c r="A33" s="214"/>
      <c r="B33" s="173"/>
      <c r="C33" s="210" t="s">
        <v>43</v>
      </c>
      <c r="D33" s="171"/>
    </row>
    <row r="34" ht="18.75" customHeight="1" spans="1:4">
      <c r="A34" s="214" t="s">
        <v>44</v>
      </c>
      <c r="B34" s="173">
        <f>SUM(B7:B11)</f>
        <v>9773777.69</v>
      </c>
      <c r="C34" s="168" t="s">
        <v>45</v>
      </c>
      <c r="D34" s="173">
        <v>9978377.69</v>
      </c>
    </row>
    <row r="35" ht="18.75" customHeight="1" spans="1:4">
      <c r="A35" s="215" t="s">
        <v>46</v>
      </c>
      <c r="B35" s="23">
        <v>204600</v>
      </c>
      <c r="C35" s="172" t="s">
        <v>47</v>
      </c>
      <c r="D35" s="23"/>
    </row>
    <row r="36" ht="18.75" customHeight="1" spans="1:4">
      <c r="A36" s="215" t="s">
        <v>48</v>
      </c>
      <c r="B36" s="23"/>
      <c r="C36" s="172" t="s">
        <v>48</v>
      </c>
      <c r="D36" s="23"/>
    </row>
    <row r="37" ht="18.75" customHeight="1" spans="1:4">
      <c r="A37" s="215" t="s">
        <v>49</v>
      </c>
      <c r="B37" s="23">
        <f>B35-B36</f>
        <v>204600</v>
      </c>
      <c r="C37" s="172" t="s">
        <v>50</v>
      </c>
      <c r="D37" s="23"/>
    </row>
    <row r="38" ht="18.75" customHeight="1" spans="1:4">
      <c r="A38" s="216" t="s">
        <v>51</v>
      </c>
      <c r="B38" s="173">
        <f>B34+B35</f>
        <v>9978377.69</v>
      </c>
      <c r="C38" s="168" t="s">
        <v>52</v>
      </c>
      <c r="D38" s="173">
        <f t="shared" ref="B38:D38" si="1">D34+D35</f>
        <v>9978377.69</v>
      </c>
    </row>
  </sheetData>
  <mergeCells count="8">
    <mergeCell ref="A2:D2"/>
    <mergeCell ref="A3:B3"/>
    <mergeCell ref="A4:B4"/>
    <mergeCell ref="C4:D4"/>
    <mergeCell ref="A5:A6"/>
    <mergeCell ref="B5:B6"/>
    <mergeCell ref="C5:C6"/>
    <mergeCell ref="D5:D6"/>
  </mergeCells>
  <pageMargins left="0.75" right="0.75" top="1" bottom="1" header="0.5" footer="0.5"/>
  <pageSetup paperSize="9" scale="6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D21" sqref="D21"/>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97">
        <v>1</v>
      </c>
      <c r="B1" s="98">
        <v>0</v>
      </c>
      <c r="C1" s="97">
        <v>1</v>
      </c>
      <c r="D1" s="99"/>
      <c r="E1" s="99"/>
      <c r="F1" s="33" t="s">
        <v>403</v>
      </c>
    </row>
    <row r="2" ht="36.75" customHeight="1" spans="1:6">
      <c r="A2" s="100" t="str">
        <f>"2025"&amp;"年部门政府性基金预算支出预算表"</f>
        <v>2025年部门政府性基金预算支出预算表</v>
      </c>
      <c r="B2" s="101" t="s">
        <v>404</v>
      </c>
      <c r="C2" s="102"/>
      <c r="D2" s="103"/>
      <c r="E2" s="103"/>
      <c r="F2" s="103"/>
    </row>
    <row r="3" ht="18.75" customHeight="1" spans="1:6">
      <c r="A3" s="6" t="str">
        <f>"单位名称："&amp;"永德县明朗中学"</f>
        <v>单位名称：永德县明朗中学</v>
      </c>
      <c r="B3" s="6" t="s">
        <v>405</v>
      </c>
      <c r="C3" s="97"/>
      <c r="D3" s="99"/>
      <c r="E3" s="99"/>
      <c r="F3" s="33" t="s">
        <v>1</v>
      </c>
    </row>
    <row r="4" ht="18.75" customHeight="1" spans="1:6">
      <c r="A4" s="104" t="s">
        <v>193</v>
      </c>
      <c r="B4" s="105" t="s">
        <v>73</v>
      </c>
      <c r="C4" s="106" t="s">
        <v>74</v>
      </c>
      <c r="D4" s="12" t="s">
        <v>406</v>
      </c>
      <c r="E4" s="12"/>
      <c r="F4" s="13"/>
    </row>
    <row r="5" ht="18.75" customHeight="1" spans="1:6">
      <c r="A5" s="107"/>
      <c r="B5" s="108"/>
      <c r="C5" s="109"/>
      <c r="D5" s="92" t="s">
        <v>56</v>
      </c>
      <c r="E5" s="92" t="s">
        <v>75</v>
      </c>
      <c r="F5" s="92" t="s">
        <v>76</v>
      </c>
    </row>
    <row r="6" ht="18.75" customHeight="1" spans="1:6">
      <c r="A6" s="110">
        <v>1</v>
      </c>
      <c r="B6" s="111" t="s">
        <v>173</v>
      </c>
      <c r="C6" s="112">
        <v>3</v>
      </c>
      <c r="D6" s="113">
        <v>4</v>
      </c>
      <c r="E6" s="113">
        <v>5</v>
      </c>
      <c r="F6" s="113">
        <v>6</v>
      </c>
    </row>
    <row r="7" ht="18.75" customHeight="1" spans="1:6">
      <c r="A7" s="114"/>
      <c r="B7" s="80"/>
      <c r="C7" s="80"/>
      <c r="D7" s="23"/>
      <c r="E7" s="23"/>
      <c r="F7" s="23"/>
    </row>
    <row r="8" ht="18.75" customHeight="1" spans="1:6">
      <c r="A8" s="114"/>
      <c r="B8" s="80"/>
      <c r="C8" s="80"/>
      <c r="D8" s="23"/>
      <c r="E8" s="23"/>
      <c r="F8" s="23"/>
    </row>
    <row r="9" ht="18.75" customHeight="1" spans="1:6">
      <c r="A9" s="115" t="s">
        <v>56</v>
      </c>
      <c r="B9" s="116"/>
      <c r="C9" s="25"/>
      <c r="D9" s="23"/>
      <c r="E9" s="23"/>
      <c r="F9" s="23"/>
    </row>
    <row r="10" customHeight="1" spans="1:1">
      <c r="A10" s="31" t="s">
        <v>191</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Zeros="0" workbookViewId="0">
      <selection activeCell="A11" sqref="A1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2"/>
      <c r="P1" s="32"/>
      <c r="Q1" s="33" t="s">
        <v>407</v>
      </c>
    </row>
    <row r="2" ht="35.25" customHeight="1" spans="1:17">
      <c r="A2" s="34" t="str">
        <f>"2025"&amp;"年部门政府采购预算表"</f>
        <v>2025年部门政府采购预算表</v>
      </c>
      <c r="B2" s="5"/>
      <c r="C2" s="5"/>
      <c r="D2" s="5"/>
      <c r="E2" s="5"/>
      <c r="F2" s="5"/>
      <c r="G2" s="5"/>
      <c r="H2" s="5"/>
      <c r="I2" s="5"/>
      <c r="J2" s="5"/>
      <c r="K2" s="67"/>
      <c r="L2" s="5"/>
      <c r="M2" s="5"/>
      <c r="N2" s="5"/>
      <c r="O2" s="67"/>
      <c r="P2" s="67"/>
      <c r="Q2" s="5"/>
    </row>
    <row r="3" ht="18.75" customHeight="1" spans="1:17">
      <c r="A3" s="35" t="str">
        <f>"单位名称："&amp;"永德县明朗中学"</f>
        <v>单位名称：永德县明朗中学</v>
      </c>
      <c r="B3" s="8"/>
      <c r="C3" s="8"/>
      <c r="D3" s="8"/>
      <c r="E3" s="8"/>
      <c r="F3" s="8"/>
      <c r="G3" s="8"/>
      <c r="H3" s="8"/>
      <c r="I3" s="8"/>
      <c r="J3" s="8"/>
      <c r="O3" s="85"/>
      <c r="P3" s="85"/>
      <c r="Q3" s="33" t="s">
        <v>179</v>
      </c>
    </row>
    <row r="4" ht="18.75" customHeight="1" spans="1:17">
      <c r="A4" s="10" t="s">
        <v>408</v>
      </c>
      <c r="B4" s="70" t="s">
        <v>409</v>
      </c>
      <c r="C4" s="70" t="s">
        <v>410</v>
      </c>
      <c r="D4" s="70" t="s">
        <v>411</v>
      </c>
      <c r="E4" s="70" t="s">
        <v>412</v>
      </c>
      <c r="F4" s="70" t="s">
        <v>413</v>
      </c>
      <c r="G4" s="39" t="s">
        <v>200</v>
      </c>
      <c r="H4" s="39"/>
      <c r="I4" s="39"/>
      <c r="J4" s="39"/>
      <c r="K4" s="72"/>
      <c r="L4" s="39"/>
      <c r="M4" s="39"/>
      <c r="N4" s="39"/>
      <c r="O4" s="87"/>
      <c r="P4" s="72"/>
      <c r="Q4" s="40"/>
    </row>
    <row r="5" ht="18.75" customHeight="1" spans="1:17">
      <c r="A5" s="15"/>
      <c r="B5" s="73"/>
      <c r="C5" s="73"/>
      <c r="D5" s="73"/>
      <c r="E5" s="73"/>
      <c r="F5" s="73"/>
      <c r="G5" s="73" t="s">
        <v>56</v>
      </c>
      <c r="H5" s="73" t="s">
        <v>59</v>
      </c>
      <c r="I5" s="73" t="s">
        <v>414</v>
      </c>
      <c r="J5" s="73" t="s">
        <v>415</v>
      </c>
      <c r="K5" s="94" t="s">
        <v>416</v>
      </c>
      <c r="L5" s="88" t="s">
        <v>78</v>
      </c>
      <c r="M5" s="88"/>
      <c r="N5" s="88"/>
      <c r="O5" s="95"/>
      <c r="P5" s="96"/>
      <c r="Q5" s="75"/>
    </row>
    <row r="6" ht="27" customHeight="1" spans="1:17">
      <c r="A6" s="17"/>
      <c r="B6" s="75"/>
      <c r="C6" s="75"/>
      <c r="D6" s="75"/>
      <c r="E6" s="75"/>
      <c r="F6" s="75"/>
      <c r="G6" s="75"/>
      <c r="H6" s="75" t="s">
        <v>58</v>
      </c>
      <c r="I6" s="75"/>
      <c r="J6" s="75"/>
      <c r="K6" s="76"/>
      <c r="L6" s="75" t="s">
        <v>58</v>
      </c>
      <c r="M6" s="75" t="s">
        <v>65</v>
      </c>
      <c r="N6" s="75" t="s">
        <v>208</v>
      </c>
      <c r="O6" s="91" t="s">
        <v>67</v>
      </c>
      <c r="P6" s="76" t="s">
        <v>68</v>
      </c>
      <c r="Q6" s="75" t="s">
        <v>69</v>
      </c>
    </row>
    <row r="7" ht="18.75" customHeight="1" spans="1:17">
      <c r="A7" s="28">
        <v>1</v>
      </c>
      <c r="B7" s="92">
        <v>2</v>
      </c>
      <c r="C7" s="92">
        <v>3</v>
      </c>
      <c r="D7" s="28">
        <v>4</v>
      </c>
      <c r="E7" s="92">
        <v>5</v>
      </c>
      <c r="F7" s="92">
        <v>6</v>
      </c>
      <c r="G7" s="28">
        <v>7</v>
      </c>
      <c r="H7" s="92">
        <v>8</v>
      </c>
      <c r="I7" s="92">
        <v>9</v>
      </c>
      <c r="J7" s="28">
        <v>10</v>
      </c>
      <c r="K7" s="92">
        <v>11</v>
      </c>
      <c r="L7" s="92">
        <v>12</v>
      </c>
      <c r="M7" s="28">
        <v>13</v>
      </c>
      <c r="N7" s="92">
        <v>14</v>
      </c>
      <c r="O7" s="92">
        <v>15</v>
      </c>
      <c r="P7" s="28">
        <v>16</v>
      </c>
      <c r="Q7" s="92">
        <v>17</v>
      </c>
    </row>
    <row r="8" ht="18.75" customHeight="1" spans="1:17">
      <c r="A8" s="78"/>
      <c r="B8" s="79"/>
      <c r="C8" s="79"/>
      <c r="D8" s="79"/>
      <c r="E8" s="93"/>
      <c r="F8" s="23"/>
      <c r="G8" s="23"/>
      <c r="H8" s="23"/>
      <c r="I8" s="23"/>
      <c r="J8" s="23"/>
      <c r="K8" s="23"/>
      <c r="L8" s="23"/>
      <c r="M8" s="23"/>
      <c r="N8" s="23"/>
      <c r="O8" s="23"/>
      <c r="P8" s="23"/>
      <c r="Q8" s="23"/>
    </row>
    <row r="9" ht="18.75" customHeight="1" spans="1:17">
      <c r="A9" s="78"/>
      <c r="B9" s="79"/>
      <c r="C9" s="79"/>
      <c r="D9" s="79"/>
      <c r="E9" s="93"/>
      <c r="F9" s="23"/>
      <c r="G9" s="23"/>
      <c r="H9" s="23"/>
      <c r="I9" s="23"/>
      <c r="J9" s="23"/>
      <c r="K9" s="23"/>
      <c r="L9" s="23"/>
      <c r="M9" s="23"/>
      <c r="N9" s="23"/>
      <c r="O9" s="23"/>
      <c r="P9" s="23"/>
      <c r="Q9" s="23"/>
    </row>
    <row r="10" ht="18.75" customHeight="1" spans="1:17">
      <c r="A10" s="81" t="s">
        <v>56</v>
      </c>
      <c r="B10" s="25"/>
      <c r="C10" s="25"/>
      <c r="D10" s="25"/>
      <c r="E10" s="25"/>
      <c r="F10" s="23"/>
      <c r="G10" s="23"/>
      <c r="H10" s="23"/>
      <c r="I10" s="23"/>
      <c r="J10" s="23"/>
      <c r="K10" s="23"/>
      <c r="L10" s="23"/>
      <c r="M10" s="23"/>
      <c r="N10" s="23"/>
      <c r="O10" s="23"/>
      <c r="P10" s="23"/>
      <c r="Q10" s="23"/>
    </row>
    <row r="11" customHeight="1" spans="1:1">
      <c r="A11" s="31" t="s">
        <v>191</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3.5" customHeight="1" spans="1:14">
      <c r="A1" s="63"/>
      <c r="B1" s="63"/>
      <c r="C1" s="64"/>
      <c r="D1" s="63"/>
      <c r="E1" s="63"/>
      <c r="F1" s="63"/>
      <c r="G1" s="63"/>
      <c r="H1" s="65"/>
      <c r="I1" s="58"/>
      <c r="J1" s="58"/>
      <c r="K1" s="58"/>
      <c r="L1" s="32"/>
      <c r="M1" s="83"/>
      <c r="N1" s="84" t="s">
        <v>417</v>
      </c>
    </row>
    <row r="2" ht="34.5" customHeight="1" spans="1:14">
      <c r="A2" s="34" t="str">
        <f>"2025"&amp;"年部门政府购买服务预算表"</f>
        <v>2025年部门政府购买服务预算表</v>
      </c>
      <c r="B2" s="66"/>
      <c r="C2" s="67"/>
      <c r="D2" s="66"/>
      <c r="E2" s="66"/>
      <c r="F2" s="66"/>
      <c r="G2" s="66"/>
      <c r="H2" s="68"/>
      <c r="I2" s="66"/>
      <c r="J2" s="66"/>
      <c r="K2" s="66"/>
      <c r="L2" s="67"/>
      <c r="M2" s="68"/>
      <c r="N2" s="66"/>
    </row>
    <row r="3" ht="18.75" customHeight="1" spans="1:14">
      <c r="A3" s="55" t="str">
        <f>"单位名称："&amp;"永德县明朗中学"</f>
        <v>单位名称：永德县明朗中学</v>
      </c>
      <c r="B3" s="56"/>
      <c r="C3" s="69"/>
      <c r="D3" s="56"/>
      <c r="E3" s="56"/>
      <c r="F3" s="56"/>
      <c r="G3" s="56"/>
      <c r="H3" s="65"/>
      <c r="I3" s="58"/>
      <c r="J3" s="58"/>
      <c r="K3" s="58"/>
      <c r="L3" s="85"/>
      <c r="M3" s="86"/>
      <c r="N3" s="84" t="s">
        <v>179</v>
      </c>
    </row>
    <row r="4" ht="18.75" customHeight="1" spans="1:14">
      <c r="A4" s="10" t="s">
        <v>408</v>
      </c>
      <c r="B4" s="70" t="s">
        <v>418</v>
      </c>
      <c r="C4" s="71" t="s">
        <v>419</v>
      </c>
      <c r="D4" s="39" t="s">
        <v>200</v>
      </c>
      <c r="E4" s="39"/>
      <c r="F4" s="39"/>
      <c r="G4" s="39"/>
      <c r="H4" s="72"/>
      <c r="I4" s="39"/>
      <c r="J4" s="39"/>
      <c r="K4" s="39"/>
      <c r="L4" s="87"/>
      <c r="M4" s="72"/>
      <c r="N4" s="40"/>
    </row>
    <row r="5" ht="18.75" customHeight="1" spans="1:14">
      <c r="A5" s="15"/>
      <c r="B5" s="73"/>
      <c r="C5" s="74"/>
      <c r="D5" s="73" t="s">
        <v>56</v>
      </c>
      <c r="E5" s="73" t="s">
        <v>59</v>
      </c>
      <c r="F5" s="73" t="s">
        <v>420</v>
      </c>
      <c r="G5" s="73" t="s">
        <v>415</v>
      </c>
      <c r="H5" s="74" t="s">
        <v>416</v>
      </c>
      <c r="I5" s="88" t="s">
        <v>78</v>
      </c>
      <c r="J5" s="88"/>
      <c r="K5" s="88"/>
      <c r="L5" s="89"/>
      <c r="M5" s="90"/>
      <c r="N5" s="75"/>
    </row>
    <row r="6" ht="27" customHeight="1" spans="1:14">
      <c r="A6" s="17"/>
      <c r="B6" s="75"/>
      <c r="C6" s="76"/>
      <c r="D6" s="75"/>
      <c r="E6" s="75"/>
      <c r="F6" s="75"/>
      <c r="G6" s="75"/>
      <c r="H6" s="76"/>
      <c r="I6" s="75" t="s">
        <v>58</v>
      </c>
      <c r="J6" s="75" t="s">
        <v>65</v>
      </c>
      <c r="K6" s="75" t="s">
        <v>208</v>
      </c>
      <c r="L6" s="91" t="s">
        <v>67</v>
      </c>
      <c r="M6" s="76" t="s">
        <v>68</v>
      </c>
      <c r="N6" s="75" t="s">
        <v>69</v>
      </c>
    </row>
    <row r="7" ht="18.75" customHeight="1" spans="1:14">
      <c r="A7" s="77">
        <v>1</v>
      </c>
      <c r="B7" s="77">
        <v>2</v>
      </c>
      <c r="C7" s="77">
        <v>3</v>
      </c>
      <c r="D7" s="77">
        <v>4</v>
      </c>
      <c r="E7" s="77">
        <v>5</v>
      </c>
      <c r="F7" s="77">
        <v>6</v>
      </c>
      <c r="G7" s="77">
        <v>7</v>
      </c>
      <c r="H7" s="77">
        <v>8</v>
      </c>
      <c r="I7" s="77">
        <v>9</v>
      </c>
      <c r="J7" s="77">
        <v>10</v>
      </c>
      <c r="K7" s="77">
        <v>11</v>
      </c>
      <c r="L7" s="77">
        <v>12</v>
      </c>
      <c r="M7" s="77">
        <v>13</v>
      </c>
      <c r="N7" s="77">
        <v>14</v>
      </c>
    </row>
    <row r="8" ht="18.75" customHeight="1" spans="1:14">
      <c r="A8" s="78"/>
      <c r="B8" s="79"/>
      <c r="C8" s="80"/>
      <c r="D8" s="23"/>
      <c r="E8" s="23"/>
      <c r="F8" s="23"/>
      <c r="G8" s="23"/>
      <c r="H8" s="23"/>
      <c r="I8" s="23"/>
      <c r="J8" s="23"/>
      <c r="K8" s="23"/>
      <c r="L8" s="23"/>
      <c r="M8" s="23"/>
      <c r="N8" s="23"/>
    </row>
    <row r="9" ht="18.75" customHeight="1" spans="1:14">
      <c r="A9" s="78"/>
      <c r="B9" s="79"/>
      <c r="C9" s="80"/>
      <c r="D9" s="23"/>
      <c r="E9" s="23"/>
      <c r="F9" s="23"/>
      <c r="G9" s="23"/>
      <c r="H9" s="23"/>
      <c r="I9" s="23"/>
      <c r="J9" s="23"/>
      <c r="K9" s="23"/>
      <c r="L9" s="23"/>
      <c r="M9" s="23"/>
      <c r="N9" s="23"/>
    </row>
    <row r="10" ht="18.75" customHeight="1" spans="1:14">
      <c r="A10" s="81" t="s">
        <v>56</v>
      </c>
      <c r="B10" s="25"/>
      <c r="C10" s="82"/>
      <c r="D10" s="23"/>
      <c r="E10" s="23"/>
      <c r="F10" s="23"/>
      <c r="G10" s="23"/>
      <c r="H10" s="23"/>
      <c r="I10" s="23"/>
      <c r="J10" s="23"/>
      <c r="K10" s="23"/>
      <c r="L10" s="23"/>
      <c r="M10" s="23"/>
      <c r="N10" s="23"/>
    </row>
    <row r="11" customHeight="1" spans="1:1">
      <c r="A11" s="31" t="s">
        <v>191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7"/>
  <sheetViews>
    <sheetView showZeros="0" workbookViewId="0">
      <selection activeCell="A7" sqref="A7"/>
    </sheetView>
  </sheetViews>
  <sheetFormatPr defaultColWidth="9.14285714285714" defaultRowHeight="14.25" customHeight="1" outlineLevelRow="6" outlineLevelCol="7"/>
  <cols>
    <col min="1" max="1" width="37.7142857142857" customWidth="1"/>
    <col min="2" max="4" width="22.847619047619" customWidth="1"/>
    <col min="5" max="8" width="20.847619047619" customWidth="1"/>
  </cols>
  <sheetData>
    <row r="1" ht="13.5" customHeight="1" spans="1:8">
      <c r="A1" s="2"/>
      <c r="B1" s="2"/>
      <c r="C1" s="2"/>
      <c r="D1" s="53"/>
      <c r="H1" s="32" t="s">
        <v>421</v>
      </c>
    </row>
    <row r="2" ht="27.75" customHeight="1" spans="1:8">
      <c r="A2" s="54" t="str">
        <f>"2025"&amp;"年县对下转移支付预算表"</f>
        <v>2025年县对下转移支付预算表</v>
      </c>
      <c r="B2" s="5"/>
      <c r="C2" s="5"/>
      <c r="D2" s="5"/>
      <c r="E2" s="5"/>
      <c r="F2" s="5"/>
      <c r="G2" s="5"/>
      <c r="H2" s="5"/>
    </row>
    <row r="3" ht="18.75" customHeight="1" spans="1:8">
      <c r="A3" s="55" t="str">
        <f>"单位名称："&amp;"永德县明朗中学"</f>
        <v>单位名称：永德县明朗中学</v>
      </c>
      <c r="B3" s="56"/>
      <c r="C3" s="56"/>
      <c r="D3" s="57"/>
      <c r="E3" s="58"/>
      <c r="F3" s="58"/>
      <c r="G3" s="58"/>
      <c r="H3" s="32" t="s">
        <v>179</v>
      </c>
    </row>
    <row r="4" ht="18.75" customHeight="1" spans="1:8">
      <c r="A4" s="26" t="s">
        <v>422</v>
      </c>
      <c r="B4" s="11" t="s">
        <v>200</v>
      </c>
      <c r="C4" s="12"/>
      <c r="D4" s="12"/>
      <c r="E4" s="11" t="s">
        <v>423</v>
      </c>
      <c r="F4" s="12"/>
      <c r="G4" s="12"/>
      <c r="H4" s="13"/>
    </row>
    <row r="5" ht="18.75" customHeight="1" spans="1:8">
      <c r="A5" s="28"/>
      <c r="B5" s="27" t="s">
        <v>56</v>
      </c>
      <c r="C5" s="10" t="s">
        <v>59</v>
      </c>
      <c r="D5" s="59" t="s">
        <v>420</v>
      </c>
      <c r="E5" s="60" t="s">
        <v>424</v>
      </c>
      <c r="F5" s="60" t="s">
        <v>424</v>
      </c>
      <c r="G5" s="60" t="s">
        <v>424</v>
      </c>
      <c r="H5" s="61" t="s">
        <v>424</v>
      </c>
    </row>
    <row r="6" ht="18.75" customHeight="1" spans="1:8">
      <c r="A6" s="60">
        <v>1</v>
      </c>
      <c r="B6" s="60">
        <v>2</v>
      </c>
      <c r="C6" s="60">
        <v>3</v>
      </c>
      <c r="D6" s="62">
        <v>4</v>
      </c>
      <c r="E6" s="60">
        <v>5</v>
      </c>
      <c r="F6" s="60">
        <v>6</v>
      </c>
      <c r="G6" s="60">
        <v>7</v>
      </c>
      <c r="H6" s="60">
        <v>8</v>
      </c>
    </row>
    <row r="7" customHeight="1" spans="1:1">
      <c r="A7" s="31" t="s">
        <v>191</v>
      </c>
    </row>
  </sheetData>
  <mergeCells count="5">
    <mergeCell ref="A2:H2"/>
    <mergeCell ref="A3:G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
  <sheetViews>
    <sheetView showZeros="0" workbookViewId="0">
      <selection activeCell="D25" sqref="D25"/>
    </sheetView>
  </sheetViews>
  <sheetFormatPr defaultColWidth="9.14285714285714" defaultRowHeight="12" customHeight="1" outlineLevelRow="5"/>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9.5" customHeight="1" spans="10:10">
      <c r="J1" s="32" t="s">
        <v>425</v>
      </c>
    </row>
    <row r="2" ht="36" customHeight="1" spans="1:10">
      <c r="A2" s="4" t="str">
        <f>"2025"&amp;"年县对下转移支付绩效目标表"</f>
        <v>2025年县对下转移支付绩效目标表</v>
      </c>
      <c r="B2" s="5"/>
      <c r="C2" s="5"/>
      <c r="D2" s="5"/>
      <c r="E2" s="5"/>
      <c r="F2" s="48"/>
      <c r="G2" s="5"/>
      <c r="H2" s="48"/>
      <c r="I2" s="48"/>
      <c r="J2" s="5"/>
    </row>
    <row r="3" ht="18.75" customHeight="1" spans="1:8">
      <c r="A3" s="49" t="str">
        <f>"单位名称："&amp;"永德县明朗中学"</f>
        <v>单位名称：永德县明朗中学</v>
      </c>
      <c r="B3" s="50"/>
      <c r="C3" s="50"/>
      <c r="D3" s="50"/>
      <c r="E3" s="50"/>
      <c r="F3" s="51"/>
      <c r="G3" s="50"/>
      <c r="H3" s="51"/>
    </row>
    <row r="4" ht="18.75" customHeight="1" spans="1:10">
      <c r="A4" s="41" t="s">
        <v>286</v>
      </c>
      <c r="B4" s="41" t="s">
        <v>287</v>
      </c>
      <c r="C4" s="41" t="s">
        <v>288</v>
      </c>
      <c r="D4" s="41" t="s">
        <v>289</v>
      </c>
      <c r="E4" s="41" t="s">
        <v>290</v>
      </c>
      <c r="F4" s="52" t="s">
        <v>291</v>
      </c>
      <c r="G4" s="41" t="s">
        <v>292</v>
      </c>
      <c r="H4" s="52" t="s">
        <v>293</v>
      </c>
      <c r="I4" s="52" t="s">
        <v>294</v>
      </c>
      <c r="J4" s="41" t="s">
        <v>295</v>
      </c>
    </row>
    <row r="5" ht="18.75" customHeight="1" spans="1:10">
      <c r="A5" s="41">
        <v>1</v>
      </c>
      <c r="B5" s="41">
        <v>2</v>
      </c>
      <c r="C5" s="41">
        <v>3</v>
      </c>
      <c r="D5" s="41">
        <v>4</v>
      </c>
      <c r="E5" s="41">
        <v>5</v>
      </c>
      <c r="F5" s="52">
        <v>6</v>
      </c>
      <c r="G5" s="41">
        <v>7</v>
      </c>
      <c r="H5" s="52">
        <v>8</v>
      </c>
      <c r="I5" s="52">
        <v>9</v>
      </c>
      <c r="J5" s="41">
        <v>10</v>
      </c>
    </row>
    <row r="6" customHeight="1" spans="1:1">
      <c r="A6" s="31" t="s">
        <v>191</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F28" sqref="F28"/>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3" t="s">
        <v>426</v>
      </c>
    </row>
    <row r="2" ht="34.5" customHeight="1" spans="1:8">
      <c r="A2" s="34" t="str">
        <f>"2025"&amp;"年新增资产配置表"</f>
        <v>2025年新增资产配置表</v>
      </c>
      <c r="B2" s="5"/>
      <c r="C2" s="5"/>
      <c r="D2" s="5"/>
      <c r="E2" s="5"/>
      <c r="F2" s="5"/>
      <c r="G2" s="5"/>
      <c r="H2" s="5"/>
    </row>
    <row r="3" ht="18.75" customHeight="1" spans="1:8">
      <c r="A3" s="35" t="str">
        <f>"单位名称："&amp;"永德县明朗中学"</f>
        <v>单位名称：永德县明朗中学</v>
      </c>
      <c r="B3" s="7"/>
      <c r="C3" s="36"/>
      <c r="H3" s="37" t="s">
        <v>179</v>
      </c>
    </row>
    <row r="4" ht="18.75" customHeight="1" spans="1:8">
      <c r="A4" s="10" t="s">
        <v>193</v>
      </c>
      <c r="B4" s="10" t="s">
        <v>427</v>
      </c>
      <c r="C4" s="10" t="s">
        <v>428</v>
      </c>
      <c r="D4" s="10" t="s">
        <v>429</v>
      </c>
      <c r="E4" s="10" t="s">
        <v>430</v>
      </c>
      <c r="F4" s="38" t="s">
        <v>431</v>
      </c>
      <c r="G4" s="39"/>
      <c r="H4" s="40"/>
    </row>
    <row r="5" ht="18.75" customHeight="1" spans="1:8">
      <c r="A5" s="17"/>
      <c r="B5" s="17"/>
      <c r="C5" s="17"/>
      <c r="D5" s="17"/>
      <c r="E5" s="17"/>
      <c r="F5" s="41" t="s">
        <v>412</v>
      </c>
      <c r="G5" s="41" t="s">
        <v>432</v>
      </c>
      <c r="H5" s="41" t="s">
        <v>433</v>
      </c>
    </row>
    <row r="6" ht="18.75" customHeight="1" spans="1:8">
      <c r="A6" s="42">
        <v>1</v>
      </c>
      <c r="B6" s="42">
        <v>2</v>
      </c>
      <c r="C6" s="42">
        <v>3</v>
      </c>
      <c r="D6" s="42">
        <v>4</v>
      </c>
      <c r="E6" s="42">
        <v>5</v>
      </c>
      <c r="F6" s="42">
        <v>6</v>
      </c>
      <c r="G6" s="43">
        <v>7</v>
      </c>
      <c r="H6" s="42">
        <v>8</v>
      </c>
    </row>
    <row r="7" ht="18.75" customHeight="1" spans="1:8">
      <c r="A7" s="44"/>
      <c r="B7" s="44"/>
      <c r="C7" s="44"/>
      <c r="D7" s="44"/>
      <c r="E7" s="44"/>
      <c r="F7" s="45"/>
      <c r="G7" s="23"/>
      <c r="H7" s="23"/>
    </row>
    <row r="8" ht="18.75" customHeight="1" spans="1:8">
      <c r="A8" s="46" t="s">
        <v>56</v>
      </c>
      <c r="B8" s="47"/>
      <c r="C8" s="47"/>
      <c r="D8" s="47"/>
      <c r="E8" s="47"/>
      <c r="F8" s="45"/>
      <c r="G8" s="23"/>
      <c r="H8" s="23"/>
    </row>
    <row r="9" customHeight="1" spans="1:1">
      <c r="A9" s="31" t="s">
        <v>191</v>
      </c>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topLeftCell="A4" workbookViewId="0">
      <selection activeCell="A2" sqref="A2:K2"/>
    </sheetView>
  </sheetViews>
  <sheetFormatPr defaultColWidth="9.14285714285714" defaultRowHeight="14.25" customHeight="1"/>
  <cols>
    <col min="1" max="1" width="13.4190476190476" customWidth="1"/>
    <col min="2" max="2" width="41.0095238095238" customWidth="1"/>
    <col min="3" max="3" width="23.847619047619" customWidth="1"/>
    <col min="4" max="4" width="11.1428571428571" customWidth="1"/>
    <col min="5" max="5" width="33.4380952380952" customWidth="1"/>
    <col min="6" max="6" width="9.84761904761905" customWidth="1"/>
    <col min="7" max="7" width="17.7142857142857" customWidth="1"/>
    <col min="8" max="11" width="23.0095238095238" customWidth="1"/>
  </cols>
  <sheetData>
    <row r="1" ht="19.5" customHeight="1" spans="4:11">
      <c r="D1" s="1"/>
      <c r="E1" s="1"/>
      <c r="F1" s="1"/>
      <c r="G1" s="1"/>
      <c r="H1" s="2"/>
      <c r="I1" s="2"/>
      <c r="J1" s="2"/>
      <c r="K1" s="32" t="s">
        <v>434</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"单位名称："&amp;"永德县明朗中学"</f>
        <v>单位名称：永德县明朗中学</v>
      </c>
      <c r="B3" s="7"/>
      <c r="C3" s="7"/>
      <c r="D3" s="7"/>
      <c r="E3" s="7"/>
      <c r="F3" s="7"/>
      <c r="G3" s="7"/>
      <c r="H3" s="8"/>
      <c r="I3" s="8"/>
      <c r="J3" s="8"/>
      <c r="K3" s="3" t="s">
        <v>179</v>
      </c>
    </row>
    <row r="4" ht="18.75" customHeight="1" spans="1:11">
      <c r="A4" s="9" t="s">
        <v>253</v>
      </c>
      <c r="B4" s="9" t="s">
        <v>195</v>
      </c>
      <c r="C4" s="9" t="s">
        <v>254</v>
      </c>
      <c r="D4" s="10" t="s">
        <v>196</v>
      </c>
      <c r="E4" s="10" t="s">
        <v>197</v>
      </c>
      <c r="F4" s="10" t="s">
        <v>255</v>
      </c>
      <c r="G4" s="10" t="s">
        <v>256</v>
      </c>
      <c r="H4" s="26" t="s">
        <v>56</v>
      </c>
      <c r="I4" s="11" t="s">
        <v>435</v>
      </c>
      <c r="J4" s="12"/>
      <c r="K4" s="13"/>
    </row>
    <row r="5" ht="18.75" customHeight="1" spans="1:11">
      <c r="A5" s="14"/>
      <c r="B5" s="14"/>
      <c r="C5" s="14"/>
      <c r="D5" s="15"/>
      <c r="E5" s="15"/>
      <c r="F5" s="15"/>
      <c r="G5" s="15"/>
      <c r="H5" s="27"/>
      <c r="I5" s="10" t="s">
        <v>59</v>
      </c>
      <c r="J5" s="10" t="s">
        <v>60</v>
      </c>
      <c r="K5" s="10" t="s">
        <v>61</v>
      </c>
    </row>
    <row r="6" ht="18.75" customHeight="1" spans="1:11">
      <c r="A6" s="16"/>
      <c r="B6" s="16"/>
      <c r="C6" s="16"/>
      <c r="D6" s="17"/>
      <c r="E6" s="17"/>
      <c r="F6" s="17"/>
      <c r="G6" s="17"/>
      <c r="H6" s="28"/>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9"/>
      <c r="B8" s="20"/>
      <c r="C8" s="29"/>
      <c r="D8" s="29"/>
      <c r="E8" s="29"/>
      <c r="F8" s="29"/>
      <c r="G8" s="29"/>
      <c r="H8" s="23"/>
      <c r="I8" s="23"/>
      <c r="J8" s="23"/>
      <c r="K8" s="23"/>
    </row>
    <row r="9" ht="18.75" customHeight="1" spans="1:11">
      <c r="A9" s="20"/>
      <c r="B9" s="20"/>
      <c r="C9" s="20"/>
      <c r="D9" s="20"/>
      <c r="E9" s="20"/>
      <c r="F9" s="20"/>
      <c r="G9" s="20"/>
      <c r="H9" s="23"/>
      <c r="I9" s="23"/>
      <c r="J9" s="23"/>
      <c r="K9" s="23"/>
    </row>
    <row r="10" ht="18.75" customHeight="1" spans="1:11">
      <c r="A10" s="30" t="s">
        <v>56</v>
      </c>
      <c r="B10" s="30"/>
      <c r="C10" s="30"/>
      <c r="D10" s="30"/>
      <c r="E10" s="30"/>
      <c r="F10" s="30"/>
      <c r="G10" s="30"/>
      <c r="H10" s="23"/>
      <c r="I10" s="23"/>
      <c r="J10" s="23"/>
      <c r="K10" s="23"/>
    </row>
    <row r="11" customHeight="1" spans="1:1">
      <c r="A11" s="31" t="s">
        <v>191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F30" sqref="F30"/>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7" width="23.847619047619" customWidth="1"/>
  </cols>
  <sheetData>
    <row r="1" ht="18.75" customHeight="1" spans="4:7">
      <c r="D1" s="1"/>
      <c r="E1" s="2"/>
      <c r="F1" s="2"/>
      <c r="G1" s="3" t="s">
        <v>436</v>
      </c>
    </row>
    <row r="2" ht="36.75" customHeight="1" spans="1:7">
      <c r="A2" s="4" t="str">
        <f>"2025"&amp;"年部门项目中期规划预算表"</f>
        <v>2025年部门项目中期规划预算表</v>
      </c>
      <c r="B2" s="5"/>
      <c r="C2" s="5"/>
      <c r="D2" s="5"/>
      <c r="E2" s="5"/>
      <c r="F2" s="5"/>
      <c r="G2" s="5"/>
    </row>
    <row r="3" ht="18.75" customHeight="1" spans="1:7">
      <c r="A3" s="6" t="str">
        <f>"单位名称："&amp;"永德县明朗中学"</f>
        <v>单位名称：永德县明朗中学</v>
      </c>
      <c r="B3" s="7"/>
      <c r="C3" s="7"/>
      <c r="D3" s="7"/>
      <c r="E3" s="8"/>
      <c r="F3" s="8"/>
      <c r="G3" s="3" t="s">
        <v>179</v>
      </c>
    </row>
    <row r="4" ht="18.75" customHeight="1" spans="1:7">
      <c r="A4" s="9" t="s">
        <v>254</v>
      </c>
      <c r="B4" s="9" t="s">
        <v>253</v>
      </c>
      <c r="C4" s="9" t="s">
        <v>195</v>
      </c>
      <c r="D4" s="10" t="s">
        <v>437</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71</v>
      </c>
      <c r="B8" s="21"/>
      <c r="C8" s="21"/>
      <c r="D8" s="22"/>
      <c r="E8" s="23">
        <v>83480.76</v>
      </c>
      <c r="F8" s="23"/>
      <c r="G8" s="23"/>
    </row>
    <row r="9" ht="18.75" customHeight="1" spans="1:7">
      <c r="A9" s="20"/>
      <c r="B9" s="20" t="s">
        <v>438</v>
      </c>
      <c r="C9" s="20" t="s">
        <v>277</v>
      </c>
      <c r="D9" s="22" t="s">
        <v>439</v>
      </c>
      <c r="E9" s="23">
        <v>24958.26</v>
      </c>
      <c r="F9" s="23"/>
      <c r="G9" s="23"/>
    </row>
    <row r="10" ht="18.75" customHeight="1" spans="1:7">
      <c r="A10" s="24"/>
      <c r="B10" s="20" t="s">
        <v>438</v>
      </c>
      <c r="C10" s="20" t="s">
        <v>266</v>
      </c>
      <c r="D10" s="22" t="s">
        <v>439</v>
      </c>
      <c r="E10" s="23">
        <v>58522.5</v>
      </c>
      <c r="F10" s="23"/>
      <c r="G10" s="23"/>
    </row>
    <row r="11" ht="18.75" customHeight="1" spans="1:7">
      <c r="A11" s="22" t="s">
        <v>56</v>
      </c>
      <c r="B11" s="25"/>
      <c r="C11" s="25"/>
      <c r="D11" s="25"/>
      <c r="E11" s="23">
        <v>83480.76</v>
      </c>
      <c r="F11" s="23"/>
      <c r="G11" s="23"/>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9.5" customHeight="1" spans="10:19">
      <c r="J1" s="174"/>
      <c r="O1" s="64"/>
      <c r="P1" s="64"/>
      <c r="Q1" s="64"/>
      <c r="R1" s="64"/>
      <c r="S1" s="32" t="s">
        <v>53</v>
      </c>
    </row>
    <row r="2" ht="57.75" customHeight="1" spans="1:19">
      <c r="A2" s="134" t="str">
        <f>"2025"&amp;"年部门收入预算表"</f>
        <v>2025年部门收入预算表</v>
      </c>
      <c r="B2" s="184"/>
      <c r="C2" s="184"/>
      <c r="D2" s="184"/>
      <c r="E2" s="184"/>
      <c r="F2" s="184"/>
      <c r="G2" s="184"/>
      <c r="H2" s="184"/>
      <c r="I2" s="184"/>
      <c r="J2" s="184"/>
      <c r="K2" s="184"/>
      <c r="L2" s="184"/>
      <c r="M2" s="184"/>
      <c r="N2" s="184"/>
      <c r="O2" s="200"/>
      <c r="P2" s="200"/>
      <c r="Q2" s="200"/>
      <c r="R2" s="200"/>
      <c r="S2" s="200"/>
    </row>
    <row r="3" ht="18.75" customHeight="1" spans="1:19">
      <c r="A3" s="35" t="str">
        <f>"单位名称："&amp;"永德县明朗中学"</f>
        <v>单位名称：永德县明朗中学</v>
      </c>
      <c r="B3" s="185"/>
      <c r="C3" s="185"/>
      <c r="D3" s="185"/>
      <c r="E3" s="185"/>
      <c r="F3" s="185"/>
      <c r="G3" s="185"/>
      <c r="H3" s="185"/>
      <c r="I3" s="185"/>
      <c r="J3" s="201"/>
      <c r="K3" s="185"/>
      <c r="L3" s="185"/>
      <c r="M3" s="185"/>
      <c r="N3" s="185"/>
      <c r="O3" s="201"/>
      <c r="P3" s="201"/>
      <c r="Q3" s="201"/>
      <c r="R3" s="201"/>
      <c r="S3" s="32" t="s">
        <v>1</v>
      </c>
    </row>
    <row r="4" ht="18.75" customHeight="1" spans="1:19">
      <c r="A4" s="186" t="s">
        <v>54</v>
      </c>
      <c r="B4" s="187" t="s">
        <v>55</v>
      </c>
      <c r="C4" s="187" t="s">
        <v>56</v>
      </c>
      <c r="D4" s="188" t="s">
        <v>57</v>
      </c>
      <c r="E4" s="189"/>
      <c r="F4" s="189"/>
      <c r="G4" s="189"/>
      <c r="H4" s="189"/>
      <c r="I4" s="189"/>
      <c r="J4" s="202"/>
      <c r="K4" s="189"/>
      <c r="L4" s="189"/>
      <c r="M4" s="189"/>
      <c r="N4" s="203"/>
      <c r="O4" s="188" t="s">
        <v>46</v>
      </c>
      <c r="P4" s="188"/>
      <c r="Q4" s="188"/>
      <c r="R4" s="188"/>
      <c r="S4" s="206"/>
    </row>
    <row r="5" ht="18.75" customHeight="1" spans="1:19">
      <c r="A5" s="190"/>
      <c r="B5" s="191"/>
      <c r="C5" s="191"/>
      <c r="D5" s="192" t="s">
        <v>58</v>
      </c>
      <c r="E5" s="192" t="s">
        <v>59</v>
      </c>
      <c r="F5" s="192" t="s">
        <v>60</v>
      </c>
      <c r="G5" s="192" t="s">
        <v>61</v>
      </c>
      <c r="H5" s="192" t="s">
        <v>62</v>
      </c>
      <c r="I5" s="204" t="s">
        <v>63</v>
      </c>
      <c r="J5" s="204"/>
      <c r="K5" s="204"/>
      <c r="L5" s="204"/>
      <c r="M5" s="204"/>
      <c r="N5" s="195"/>
      <c r="O5" s="192" t="s">
        <v>58</v>
      </c>
      <c r="P5" s="192" t="s">
        <v>59</v>
      </c>
      <c r="Q5" s="192" t="s">
        <v>60</v>
      </c>
      <c r="R5" s="192" t="s">
        <v>61</v>
      </c>
      <c r="S5" s="192" t="s">
        <v>64</v>
      </c>
    </row>
    <row r="6" ht="18.75" customHeight="1" spans="1:19">
      <c r="A6" s="193"/>
      <c r="B6" s="194"/>
      <c r="C6" s="194"/>
      <c r="D6" s="195"/>
      <c r="E6" s="195"/>
      <c r="F6" s="195"/>
      <c r="G6" s="195"/>
      <c r="H6" s="195"/>
      <c r="I6" s="194" t="s">
        <v>58</v>
      </c>
      <c r="J6" s="194" t="s">
        <v>65</v>
      </c>
      <c r="K6" s="194" t="s">
        <v>66</v>
      </c>
      <c r="L6" s="194" t="s">
        <v>67</v>
      </c>
      <c r="M6" s="194" t="s">
        <v>68</v>
      </c>
      <c r="N6" s="194" t="s">
        <v>69</v>
      </c>
      <c r="O6" s="205"/>
      <c r="P6" s="205"/>
      <c r="Q6" s="205"/>
      <c r="R6" s="205"/>
      <c r="S6" s="195"/>
    </row>
    <row r="7" ht="18.75" customHeight="1" spans="1:19">
      <c r="A7" s="160">
        <v>1</v>
      </c>
      <c r="B7" s="160">
        <v>2</v>
      </c>
      <c r="C7" s="160">
        <v>3</v>
      </c>
      <c r="D7" s="160">
        <v>4</v>
      </c>
      <c r="E7" s="160">
        <v>5</v>
      </c>
      <c r="F7" s="160">
        <v>6</v>
      </c>
      <c r="G7" s="160">
        <v>7</v>
      </c>
      <c r="H7" s="160">
        <v>8</v>
      </c>
      <c r="I7" s="160">
        <v>9</v>
      </c>
      <c r="J7" s="160">
        <v>10</v>
      </c>
      <c r="K7" s="160">
        <v>11</v>
      </c>
      <c r="L7" s="160">
        <v>12</v>
      </c>
      <c r="M7" s="160">
        <v>13</v>
      </c>
      <c r="N7" s="160">
        <v>14</v>
      </c>
      <c r="O7" s="160">
        <v>15</v>
      </c>
      <c r="P7" s="160">
        <v>16</v>
      </c>
      <c r="Q7" s="160">
        <v>17</v>
      </c>
      <c r="R7" s="160">
        <v>18</v>
      </c>
      <c r="S7" s="160">
        <v>19</v>
      </c>
    </row>
    <row r="8" ht="18.75" customHeight="1" spans="1:19">
      <c r="A8" s="196" t="s">
        <v>70</v>
      </c>
      <c r="B8" s="197" t="s">
        <v>71</v>
      </c>
      <c r="C8" s="23">
        <v>9978377.69</v>
      </c>
      <c r="D8" s="23">
        <v>9773777.69</v>
      </c>
      <c r="E8" s="23">
        <v>7694277.69</v>
      </c>
      <c r="F8" s="23"/>
      <c r="G8" s="23"/>
      <c r="H8" s="23"/>
      <c r="I8" s="23">
        <v>2079500</v>
      </c>
      <c r="J8" s="23"/>
      <c r="K8" s="23"/>
      <c r="L8" s="23"/>
      <c r="M8" s="23"/>
      <c r="N8" s="23">
        <v>2079500</v>
      </c>
      <c r="O8" s="23">
        <v>204600</v>
      </c>
      <c r="P8" s="23"/>
      <c r="Q8" s="23"/>
      <c r="R8" s="23"/>
      <c r="S8" s="23">
        <v>204600</v>
      </c>
    </row>
    <row r="9" ht="18.75" customHeight="1" spans="1:19">
      <c r="A9" s="198" t="s">
        <v>56</v>
      </c>
      <c r="B9" s="199"/>
      <c r="C9" s="23">
        <v>9978377.69</v>
      </c>
      <c r="D9" s="23">
        <v>9773777.69</v>
      </c>
      <c r="E9" s="23">
        <v>7694277.69</v>
      </c>
      <c r="F9" s="23"/>
      <c r="G9" s="23"/>
      <c r="H9" s="23"/>
      <c r="I9" s="23">
        <v>2079500</v>
      </c>
      <c r="J9" s="23"/>
      <c r="K9" s="23"/>
      <c r="L9" s="23"/>
      <c r="M9" s="23"/>
      <c r="N9" s="23">
        <v>2079500</v>
      </c>
      <c r="O9" s="23">
        <v>204600</v>
      </c>
      <c r="P9" s="23"/>
      <c r="Q9" s="23"/>
      <c r="R9" s="23"/>
      <c r="S9" s="23">
        <v>204600</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0"/>
  <sheetViews>
    <sheetView showZeros="0" workbookViewId="0">
      <selection activeCell="B4" sqref="B4:B5"/>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9.5" customHeight="1" spans="4:15">
      <c r="D1" s="174"/>
      <c r="H1" s="174"/>
      <c r="J1" s="174"/>
      <c r="O1" s="33" t="s">
        <v>72</v>
      </c>
    </row>
    <row r="2" ht="42" customHeight="1" spans="1:15">
      <c r="A2" s="4" t="str">
        <f>"2025"&amp;"年部门支出预算表"</f>
        <v>2025年部门支出预算表</v>
      </c>
      <c r="B2" s="175"/>
      <c r="C2" s="175"/>
      <c r="D2" s="175"/>
      <c r="E2" s="175"/>
      <c r="F2" s="175"/>
      <c r="G2" s="175"/>
      <c r="H2" s="175"/>
      <c r="I2" s="175"/>
      <c r="J2" s="175"/>
      <c r="K2" s="175"/>
      <c r="L2" s="175"/>
      <c r="M2" s="175"/>
      <c r="N2" s="175"/>
      <c r="O2" s="175"/>
    </row>
    <row r="3" ht="18.75" customHeight="1" spans="1:15">
      <c r="A3" s="176" t="str">
        <f>"单位名称："&amp;"永德县明朗中学"</f>
        <v>单位名称：永德县明朗中学</v>
      </c>
      <c r="B3" s="177"/>
      <c r="C3" s="63"/>
      <c r="D3" s="2"/>
      <c r="E3" s="63"/>
      <c r="F3" s="63"/>
      <c r="G3" s="63"/>
      <c r="H3" s="2"/>
      <c r="I3" s="63"/>
      <c r="J3" s="2"/>
      <c r="K3" s="63"/>
      <c r="L3" s="63"/>
      <c r="M3" s="183"/>
      <c r="N3" s="183"/>
      <c r="O3" s="33" t="s">
        <v>1</v>
      </c>
    </row>
    <row r="4" ht="18.75" customHeight="1" spans="1:15">
      <c r="A4" s="9" t="s">
        <v>73</v>
      </c>
      <c r="B4" s="9" t="s">
        <v>74</v>
      </c>
      <c r="C4" s="9" t="s">
        <v>56</v>
      </c>
      <c r="D4" s="11" t="s">
        <v>59</v>
      </c>
      <c r="E4" s="72" t="s">
        <v>75</v>
      </c>
      <c r="F4" s="141" t="s">
        <v>76</v>
      </c>
      <c r="G4" s="9" t="s">
        <v>60</v>
      </c>
      <c r="H4" s="9" t="s">
        <v>61</v>
      </c>
      <c r="I4" s="9" t="s">
        <v>77</v>
      </c>
      <c r="J4" s="11" t="s">
        <v>78</v>
      </c>
      <c r="K4" s="12"/>
      <c r="L4" s="12"/>
      <c r="M4" s="12"/>
      <c r="N4" s="12"/>
      <c r="O4" s="13"/>
    </row>
    <row r="5" ht="29.25" customHeight="1" spans="1:15">
      <c r="A5" s="17"/>
      <c r="B5" s="17"/>
      <c r="C5" s="17"/>
      <c r="D5" s="147" t="s">
        <v>58</v>
      </c>
      <c r="E5" s="91" t="s">
        <v>75</v>
      </c>
      <c r="F5" s="91" t="s">
        <v>76</v>
      </c>
      <c r="G5" s="17"/>
      <c r="H5" s="17"/>
      <c r="I5" s="17"/>
      <c r="J5" s="147" t="s">
        <v>58</v>
      </c>
      <c r="K5" s="41" t="s">
        <v>79</v>
      </c>
      <c r="L5" s="41" t="s">
        <v>80</v>
      </c>
      <c r="M5" s="41" t="s">
        <v>81</v>
      </c>
      <c r="N5" s="41" t="s">
        <v>82</v>
      </c>
      <c r="O5" s="41" t="s">
        <v>83</v>
      </c>
    </row>
    <row r="6" ht="18.75" customHeight="1" spans="1:15">
      <c r="A6" s="117">
        <v>1</v>
      </c>
      <c r="B6" s="117">
        <v>2</v>
      </c>
      <c r="C6" s="160">
        <v>3</v>
      </c>
      <c r="D6" s="160">
        <v>4</v>
      </c>
      <c r="E6" s="160">
        <v>5</v>
      </c>
      <c r="F6" s="160">
        <v>6</v>
      </c>
      <c r="G6" s="160">
        <v>7</v>
      </c>
      <c r="H6" s="160">
        <v>8</v>
      </c>
      <c r="I6" s="160">
        <v>9</v>
      </c>
      <c r="J6" s="160">
        <v>10</v>
      </c>
      <c r="K6" s="160">
        <v>11</v>
      </c>
      <c r="L6" s="160">
        <v>12</v>
      </c>
      <c r="M6" s="160">
        <v>13</v>
      </c>
      <c r="N6" s="160">
        <v>14</v>
      </c>
      <c r="O6" s="160">
        <v>15</v>
      </c>
    </row>
    <row r="7" ht="18.75" customHeight="1" spans="1:15">
      <c r="A7" s="172" t="s">
        <v>84</v>
      </c>
      <c r="B7" s="172" t="s">
        <v>85</v>
      </c>
      <c r="C7" s="23">
        <v>8277520.54</v>
      </c>
      <c r="D7" s="23">
        <v>5993420.54</v>
      </c>
      <c r="E7" s="23">
        <v>5909939.78</v>
      </c>
      <c r="F7" s="23">
        <v>83480.76</v>
      </c>
      <c r="G7" s="23"/>
      <c r="H7" s="23"/>
      <c r="I7" s="23"/>
      <c r="J7" s="23">
        <v>2284100</v>
      </c>
      <c r="K7" s="23"/>
      <c r="L7" s="23"/>
      <c r="M7" s="23"/>
      <c r="N7" s="23"/>
      <c r="O7" s="23">
        <v>2284100</v>
      </c>
    </row>
    <row r="8" ht="18.75" customHeight="1" spans="1:15">
      <c r="A8" s="217" t="s">
        <v>86</v>
      </c>
      <c r="B8" s="217" t="s">
        <v>87</v>
      </c>
      <c r="C8" s="23">
        <v>8277358.54</v>
      </c>
      <c r="D8" s="23">
        <v>5993258.54</v>
      </c>
      <c r="E8" s="23">
        <v>5909939.78</v>
      </c>
      <c r="F8" s="23">
        <v>83318.76</v>
      </c>
      <c r="G8" s="23"/>
      <c r="H8" s="23"/>
      <c r="I8" s="23"/>
      <c r="J8" s="23">
        <v>2284100</v>
      </c>
      <c r="K8" s="23"/>
      <c r="L8" s="23"/>
      <c r="M8" s="23"/>
      <c r="N8" s="23"/>
      <c r="O8" s="23">
        <v>2284100</v>
      </c>
    </row>
    <row r="9" ht="18.75" customHeight="1" spans="1:15">
      <c r="A9" s="218" t="s">
        <v>88</v>
      </c>
      <c r="B9" s="219" t="s">
        <v>89</v>
      </c>
      <c r="C9" s="23">
        <v>8277358.54</v>
      </c>
      <c r="D9" s="23">
        <v>5993258.54</v>
      </c>
      <c r="E9" s="23">
        <v>5909939.78</v>
      </c>
      <c r="F9" s="23">
        <v>83318.76</v>
      </c>
      <c r="G9" s="23"/>
      <c r="H9" s="23"/>
      <c r="I9" s="23"/>
      <c r="J9" s="23">
        <v>2284100</v>
      </c>
      <c r="K9" s="23"/>
      <c r="L9" s="23"/>
      <c r="M9" s="23"/>
      <c r="N9" s="23"/>
      <c r="O9" s="23">
        <v>2284100</v>
      </c>
    </row>
    <row r="10" ht="18.75" customHeight="1" spans="1:15">
      <c r="A10" s="217" t="s">
        <v>90</v>
      </c>
      <c r="B10" s="217" t="s">
        <v>91</v>
      </c>
      <c r="C10" s="23">
        <v>162</v>
      </c>
      <c r="D10" s="23">
        <v>162</v>
      </c>
      <c r="E10" s="23"/>
      <c r="F10" s="23">
        <v>162</v>
      </c>
      <c r="G10" s="23"/>
      <c r="H10" s="23"/>
      <c r="I10" s="23"/>
      <c r="J10" s="23"/>
      <c r="K10" s="23"/>
      <c r="L10" s="23"/>
      <c r="M10" s="23"/>
      <c r="N10" s="23"/>
      <c r="O10" s="23"/>
    </row>
    <row r="11" ht="18.75" customHeight="1" spans="1:15">
      <c r="A11" s="218" t="s">
        <v>92</v>
      </c>
      <c r="B11" s="219" t="s">
        <v>93</v>
      </c>
      <c r="C11" s="23">
        <v>162</v>
      </c>
      <c r="D11" s="23">
        <v>162</v>
      </c>
      <c r="E11" s="23"/>
      <c r="F11" s="23">
        <v>162</v>
      </c>
      <c r="G11" s="23"/>
      <c r="H11" s="23"/>
      <c r="I11" s="23"/>
      <c r="J11" s="23"/>
      <c r="K11" s="23"/>
      <c r="L11" s="23"/>
      <c r="M11" s="23"/>
      <c r="N11" s="23"/>
      <c r="O11" s="23"/>
    </row>
    <row r="12" ht="18.75" customHeight="1" spans="1:15">
      <c r="A12" s="172" t="s">
        <v>94</v>
      </c>
      <c r="B12" s="172" t="s">
        <v>95</v>
      </c>
      <c r="C12" s="23">
        <v>858565.84</v>
      </c>
      <c r="D12" s="23">
        <v>858565.84</v>
      </c>
      <c r="E12" s="23">
        <v>858565.84</v>
      </c>
      <c r="F12" s="23"/>
      <c r="G12" s="23"/>
      <c r="H12" s="23"/>
      <c r="I12" s="23"/>
      <c r="J12" s="23"/>
      <c r="K12" s="23"/>
      <c r="L12" s="23"/>
      <c r="M12" s="23"/>
      <c r="N12" s="23"/>
      <c r="O12" s="23"/>
    </row>
    <row r="13" ht="18.75" customHeight="1" spans="1:15">
      <c r="A13" s="217" t="s">
        <v>96</v>
      </c>
      <c r="B13" s="217" t="s">
        <v>97</v>
      </c>
      <c r="C13" s="23">
        <v>835717.84</v>
      </c>
      <c r="D13" s="23">
        <v>835717.84</v>
      </c>
      <c r="E13" s="23">
        <v>835717.84</v>
      </c>
      <c r="F13" s="23"/>
      <c r="G13" s="23"/>
      <c r="H13" s="23"/>
      <c r="I13" s="23"/>
      <c r="J13" s="23"/>
      <c r="K13" s="23"/>
      <c r="L13" s="23"/>
      <c r="M13" s="23"/>
      <c r="N13" s="23"/>
      <c r="O13" s="23"/>
    </row>
    <row r="14" ht="18.75" customHeight="1" spans="1:15">
      <c r="A14" s="218" t="s">
        <v>98</v>
      </c>
      <c r="B14" s="219" t="s">
        <v>99</v>
      </c>
      <c r="C14" s="23">
        <v>149781</v>
      </c>
      <c r="D14" s="23">
        <v>149781</v>
      </c>
      <c r="E14" s="23">
        <v>149781</v>
      </c>
      <c r="F14" s="23"/>
      <c r="G14" s="23"/>
      <c r="H14" s="23"/>
      <c r="I14" s="23"/>
      <c r="J14" s="23"/>
      <c r="K14" s="23"/>
      <c r="L14" s="23"/>
      <c r="M14" s="23"/>
      <c r="N14" s="23"/>
      <c r="O14" s="23"/>
    </row>
    <row r="15" ht="18.75" customHeight="1" spans="1:15">
      <c r="A15" s="218" t="s">
        <v>100</v>
      </c>
      <c r="B15" s="219" t="s">
        <v>101</v>
      </c>
      <c r="C15" s="23">
        <v>685936.84</v>
      </c>
      <c r="D15" s="23">
        <v>685936.84</v>
      </c>
      <c r="E15" s="23">
        <v>685936.84</v>
      </c>
      <c r="F15" s="23"/>
      <c r="G15" s="23"/>
      <c r="H15" s="23"/>
      <c r="I15" s="23"/>
      <c r="J15" s="23"/>
      <c r="K15" s="23"/>
      <c r="L15" s="23"/>
      <c r="M15" s="23"/>
      <c r="N15" s="23"/>
      <c r="O15" s="23"/>
    </row>
    <row r="16" ht="18.75" customHeight="1" spans="1:15">
      <c r="A16" s="218" t="s">
        <v>102</v>
      </c>
      <c r="B16" s="219" t="s">
        <v>103</v>
      </c>
      <c r="C16" s="23"/>
      <c r="D16" s="23"/>
      <c r="E16" s="23"/>
      <c r="F16" s="23"/>
      <c r="G16" s="23"/>
      <c r="H16" s="23"/>
      <c r="I16" s="23"/>
      <c r="J16" s="23"/>
      <c r="K16" s="23"/>
      <c r="L16" s="23"/>
      <c r="M16" s="23"/>
      <c r="N16" s="23"/>
      <c r="O16" s="23"/>
    </row>
    <row r="17" ht="18.75" customHeight="1" spans="1:15">
      <c r="A17" s="217" t="s">
        <v>104</v>
      </c>
      <c r="B17" s="217" t="s">
        <v>105</v>
      </c>
      <c r="C17" s="23">
        <v>22848</v>
      </c>
      <c r="D17" s="23">
        <v>22848</v>
      </c>
      <c r="E17" s="23">
        <v>22848</v>
      </c>
      <c r="F17" s="23"/>
      <c r="G17" s="23"/>
      <c r="H17" s="23"/>
      <c r="I17" s="23"/>
      <c r="J17" s="23"/>
      <c r="K17" s="23"/>
      <c r="L17" s="23"/>
      <c r="M17" s="23"/>
      <c r="N17" s="23"/>
      <c r="O17" s="23"/>
    </row>
    <row r="18" ht="18.75" customHeight="1" spans="1:15">
      <c r="A18" s="218" t="s">
        <v>106</v>
      </c>
      <c r="B18" s="219" t="s">
        <v>107</v>
      </c>
      <c r="C18" s="23">
        <v>22848</v>
      </c>
      <c r="D18" s="23">
        <v>22848</v>
      </c>
      <c r="E18" s="23">
        <v>22848</v>
      </c>
      <c r="F18" s="23"/>
      <c r="G18" s="23"/>
      <c r="H18" s="23"/>
      <c r="I18" s="23"/>
      <c r="J18" s="23"/>
      <c r="K18" s="23"/>
      <c r="L18" s="23"/>
      <c r="M18" s="23"/>
      <c r="N18" s="23"/>
      <c r="O18" s="23"/>
    </row>
    <row r="19" ht="18.75" customHeight="1" spans="1:15">
      <c r="A19" s="172" t="s">
        <v>108</v>
      </c>
      <c r="B19" s="172" t="s">
        <v>109</v>
      </c>
      <c r="C19" s="23">
        <v>327838.68</v>
      </c>
      <c r="D19" s="23">
        <v>327838.68</v>
      </c>
      <c r="E19" s="23">
        <v>327838.68</v>
      </c>
      <c r="F19" s="23"/>
      <c r="G19" s="23"/>
      <c r="H19" s="23"/>
      <c r="I19" s="23"/>
      <c r="J19" s="23"/>
      <c r="K19" s="23"/>
      <c r="L19" s="23"/>
      <c r="M19" s="23"/>
      <c r="N19" s="23"/>
      <c r="O19" s="23"/>
    </row>
    <row r="20" ht="18.75" customHeight="1" spans="1:15">
      <c r="A20" s="217" t="s">
        <v>110</v>
      </c>
      <c r="B20" s="217" t="s">
        <v>111</v>
      </c>
      <c r="C20" s="23">
        <v>327838.68</v>
      </c>
      <c r="D20" s="23">
        <v>327838.68</v>
      </c>
      <c r="E20" s="23">
        <v>327838.68</v>
      </c>
      <c r="F20" s="23"/>
      <c r="G20" s="23"/>
      <c r="H20" s="23"/>
      <c r="I20" s="23"/>
      <c r="J20" s="23"/>
      <c r="K20" s="23"/>
      <c r="L20" s="23"/>
      <c r="M20" s="23"/>
      <c r="N20" s="23"/>
      <c r="O20" s="23"/>
    </row>
    <row r="21" ht="18.75" customHeight="1" spans="1:15">
      <c r="A21" s="218" t="s">
        <v>112</v>
      </c>
      <c r="B21" s="219" t="s">
        <v>113</v>
      </c>
      <c r="C21" s="23"/>
      <c r="D21" s="23"/>
      <c r="E21" s="23"/>
      <c r="F21" s="23"/>
      <c r="G21" s="23"/>
      <c r="H21" s="23"/>
      <c r="I21" s="23"/>
      <c r="J21" s="23"/>
      <c r="K21" s="23"/>
      <c r="L21" s="23"/>
      <c r="M21" s="23"/>
      <c r="N21" s="23"/>
      <c r="O21" s="23"/>
    </row>
    <row r="22" ht="18.75" customHeight="1" spans="1:15">
      <c r="A22" s="218" t="s">
        <v>114</v>
      </c>
      <c r="B22" s="219" t="s">
        <v>115</v>
      </c>
      <c r="C22" s="23">
        <v>304384.47</v>
      </c>
      <c r="D22" s="23">
        <v>304384.47</v>
      </c>
      <c r="E22" s="23">
        <v>304384.47</v>
      </c>
      <c r="F22" s="23"/>
      <c r="G22" s="23"/>
      <c r="H22" s="23"/>
      <c r="I22" s="23"/>
      <c r="J22" s="23"/>
      <c r="K22" s="23"/>
      <c r="L22" s="23"/>
      <c r="M22" s="23"/>
      <c r="N22" s="23"/>
      <c r="O22" s="23"/>
    </row>
    <row r="23" ht="18.75" customHeight="1" spans="1:15">
      <c r="A23" s="218" t="s">
        <v>116</v>
      </c>
      <c r="B23" s="219" t="s">
        <v>117</v>
      </c>
      <c r="C23" s="23">
        <v>23454.21</v>
      </c>
      <c r="D23" s="23">
        <v>23454.21</v>
      </c>
      <c r="E23" s="23">
        <v>23454.21</v>
      </c>
      <c r="F23" s="23"/>
      <c r="G23" s="23"/>
      <c r="H23" s="23"/>
      <c r="I23" s="23"/>
      <c r="J23" s="23"/>
      <c r="K23" s="23"/>
      <c r="L23" s="23"/>
      <c r="M23" s="23"/>
      <c r="N23" s="23"/>
      <c r="O23" s="23"/>
    </row>
    <row r="24" ht="18.75" customHeight="1" spans="1:15">
      <c r="A24" s="172" t="s">
        <v>118</v>
      </c>
      <c r="B24" s="172" t="s">
        <v>119</v>
      </c>
      <c r="C24" s="23"/>
      <c r="D24" s="23"/>
      <c r="E24" s="23"/>
      <c r="F24" s="23"/>
      <c r="G24" s="23"/>
      <c r="H24" s="23"/>
      <c r="I24" s="23"/>
      <c r="J24" s="23"/>
      <c r="K24" s="23"/>
      <c r="L24" s="23"/>
      <c r="M24" s="23"/>
      <c r="N24" s="23"/>
      <c r="O24" s="23"/>
    </row>
    <row r="25" ht="18.75" customHeight="1" spans="1:15">
      <c r="A25" s="217" t="s">
        <v>120</v>
      </c>
      <c r="B25" s="217" t="s">
        <v>121</v>
      </c>
      <c r="C25" s="23"/>
      <c r="D25" s="23"/>
      <c r="E25" s="23"/>
      <c r="F25" s="23"/>
      <c r="G25" s="23"/>
      <c r="H25" s="23"/>
      <c r="I25" s="23"/>
      <c r="J25" s="23"/>
      <c r="K25" s="23"/>
      <c r="L25" s="23"/>
      <c r="M25" s="23"/>
      <c r="N25" s="23"/>
      <c r="O25" s="23"/>
    </row>
    <row r="26" ht="18.75" customHeight="1" spans="1:15">
      <c r="A26" s="218" t="s">
        <v>122</v>
      </c>
      <c r="B26" s="219" t="s">
        <v>123</v>
      </c>
      <c r="C26" s="23"/>
      <c r="D26" s="23"/>
      <c r="E26" s="23"/>
      <c r="F26" s="23"/>
      <c r="G26" s="23"/>
      <c r="H26" s="23"/>
      <c r="I26" s="23"/>
      <c r="J26" s="23"/>
      <c r="K26" s="23"/>
      <c r="L26" s="23"/>
      <c r="M26" s="23"/>
      <c r="N26" s="23"/>
      <c r="O26" s="23"/>
    </row>
    <row r="27" ht="18.75" customHeight="1" spans="1:15">
      <c r="A27" s="172" t="s">
        <v>124</v>
      </c>
      <c r="B27" s="172" t="s">
        <v>125</v>
      </c>
      <c r="C27" s="23">
        <v>514452.63</v>
      </c>
      <c r="D27" s="23">
        <v>514452.63</v>
      </c>
      <c r="E27" s="23">
        <v>514452.63</v>
      </c>
      <c r="F27" s="23"/>
      <c r="G27" s="23"/>
      <c r="H27" s="23"/>
      <c r="I27" s="23"/>
      <c r="J27" s="23"/>
      <c r="K27" s="23"/>
      <c r="L27" s="23"/>
      <c r="M27" s="23"/>
      <c r="N27" s="23"/>
      <c r="O27" s="23"/>
    </row>
    <row r="28" ht="18.75" customHeight="1" spans="1:15">
      <c r="A28" s="217" t="s">
        <v>126</v>
      </c>
      <c r="B28" s="217" t="s">
        <v>127</v>
      </c>
      <c r="C28" s="23">
        <v>514452.63</v>
      </c>
      <c r="D28" s="23">
        <v>514452.63</v>
      </c>
      <c r="E28" s="23">
        <v>514452.63</v>
      </c>
      <c r="F28" s="23"/>
      <c r="G28" s="23"/>
      <c r="H28" s="23"/>
      <c r="I28" s="23"/>
      <c r="J28" s="23"/>
      <c r="K28" s="23"/>
      <c r="L28" s="23"/>
      <c r="M28" s="23"/>
      <c r="N28" s="23"/>
      <c r="O28" s="23"/>
    </row>
    <row r="29" ht="18.75" customHeight="1" spans="1:15">
      <c r="A29" s="218" t="s">
        <v>128</v>
      </c>
      <c r="B29" s="219" t="s">
        <v>129</v>
      </c>
      <c r="C29" s="23">
        <v>514452.63</v>
      </c>
      <c r="D29" s="23">
        <v>514452.63</v>
      </c>
      <c r="E29" s="23">
        <v>514452.63</v>
      </c>
      <c r="F29" s="23"/>
      <c r="G29" s="23"/>
      <c r="H29" s="23"/>
      <c r="I29" s="23"/>
      <c r="J29" s="23"/>
      <c r="K29" s="23"/>
      <c r="L29" s="23"/>
      <c r="M29" s="23"/>
      <c r="N29" s="23"/>
      <c r="O29" s="23"/>
    </row>
    <row r="30" ht="18.75" customHeight="1" spans="1:15">
      <c r="A30" s="181" t="s">
        <v>130</v>
      </c>
      <c r="B30" s="182" t="s">
        <v>130</v>
      </c>
      <c r="C30" s="23">
        <v>9978377.69</v>
      </c>
      <c r="D30" s="23">
        <v>7694277.69</v>
      </c>
      <c r="E30" s="23">
        <v>7610796.93</v>
      </c>
      <c r="F30" s="23">
        <v>83480.76</v>
      </c>
      <c r="G30" s="23"/>
      <c r="H30" s="23"/>
      <c r="I30" s="23"/>
      <c r="J30" s="23">
        <v>2284100</v>
      </c>
      <c r="K30" s="23"/>
      <c r="L30" s="23"/>
      <c r="M30" s="23"/>
      <c r="N30" s="23"/>
      <c r="O30" s="23">
        <v>2284100</v>
      </c>
    </row>
  </sheetData>
  <mergeCells count="11">
    <mergeCell ref="A2:O2"/>
    <mergeCell ref="A3:L3"/>
    <mergeCell ref="D4:F4"/>
    <mergeCell ref="J4:O4"/>
    <mergeCell ref="A30:B30"/>
    <mergeCell ref="A4:A5"/>
    <mergeCell ref="B4:B5"/>
    <mergeCell ref="C4:C5"/>
    <mergeCell ref="G4:G5"/>
    <mergeCell ref="H4:H5"/>
    <mergeCell ref="I4:I5"/>
  </mergeCells>
  <pageMargins left="0.75" right="0.75" top="1" bottom="1" header="0.5" footer="0.5"/>
  <pageSetup paperSize="9" scale="4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3" t="s">
        <v>131</v>
      </c>
    </row>
    <row r="2" ht="36" customHeight="1" spans="1:4">
      <c r="A2" s="4" t="str">
        <f>"2025"&amp;"年部门财政拨款收支预算总表"</f>
        <v>2025年部门财政拨款收支预算总表</v>
      </c>
      <c r="B2" s="163"/>
      <c r="C2" s="163"/>
      <c r="D2" s="163"/>
    </row>
    <row r="3" ht="18.75" customHeight="1" spans="1:4">
      <c r="A3" s="6" t="str">
        <f>"单位名称："&amp;"永德县明朗中学"</f>
        <v>单位名称：永德县明朗中学</v>
      </c>
      <c r="B3" s="164"/>
      <c r="C3" s="164"/>
      <c r="D3" s="33" t="s">
        <v>1</v>
      </c>
    </row>
    <row r="4" ht="18.75" customHeight="1" spans="1:4">
      <c r="A4" s="11" t="s">
        <v>2</v>
      </c>
      <c r="B4" s="13"/>
      <c r="C4" s="11" t="s">
        <v>3</v>
      </c>
      <c r="D4" s="13"/>
    </row>
    <row r="5" ht="18.75" customHeight="1" spans="1:4">
      <c r="A5" s="26" t="s">
        <v>4</v>
      </c>
      <c r="B5" s="104" t="str">
        <f t="shared" ref="B5:D5" si="0">"2025"&amp;"年预算数"</f>
        <v>2025年预算数</v>
      </c>
      <c r="C5" s="26" t="s">
        <v>132</v>
      </c>
      <c r="D5" s="104" t="str">
        <f t="shared" si="0"/>
        <v>2025年预算数</v>
      </c>
    </row>
    <row r="6" ht="18.75" customHeight="1" spans="1:4">
      <c r="A6" s="28"/>
      <c r="B6" s="17"/>
      <c r="C6" s="28"/>
      <c r="D6" s="17"/>
    </row>
    <row r="7" ht="18.75" customHeight="1" spans="1:4">
      <c r="A7" s="165" t="s">
        <v>133</v>
      </c>
      <c r="B7" s="23">
        <v>7694277.69</v>
      </c>
      <c r="C7" s="166" t="s">
        <v>134</v>
      </c>
      <c r="D7" s="23">
        <v>7694277.69</v>
      </c>
    </row>
    <row r="8" ht="18.75" customHeight="1" spans="1:4">
      <c r="A8" s="167" t="s">
        <v>135</v>
      </c>
      <c r="B8" s="23">
        <v>7694277.69</v>
      </c>
      <c r="C8" s="166" t="s">
        <v>136</v>
      </c>
      <c r="D8" s="23"/>
    </row>
    <row r="9" ht="18.75" customHeight="1" spans="1:4">
      <c r="A9" s="167" t="s">
        <v>137</v>
      </c>
      <c r="B9" s="23"/>
      <c r="C9" s="166" t="s">
        <v>138</v>
      </c>
      <c r="D9" s="23"/>
    </row>
    <row r="10" ht="18.75" customHeight="1" spans="1:4">
      <c r="A10" s="167" t="s">
        <v>139</v>
      </c>
      <c r="B10" s="23"/>
      <c r="C10" s="166" t="s">
        <v>140</v>
      </c>
      <c r="D10" s="23"/>
    </row>
    <row r="11" ht="18.75" customHeight="1" spans="1:4">
      <c r="A11" s="167" t="s">
        <v>141</v>
      </c>
      <c r="B11" s="23"/>
      <c r="C11" s="166" t="s">
        <v>142</v>
      </c>
      <c r="D11" s="23"/>
    </row>
    <row r="12" ht="18.75" customHeight="1" spans="1:4">
      <c r="A12" s="167" t="s">
        <v>135</v>
      </c>
      <c r="B12" s="23"/>
      <c r="C12" s="166" t="s">
        <v>143</v>
      </c>
      <c r="D12" s="23">
        <v>5993420.54</v>
      </c>
    </row>
    <row r="13" ht="18.75" customHeight="1" spans="1:4">
      <c r="A13" s="167" t="s">
        <v>137</v>
      </c>
      <c r="B13" s="23"/>
      <c r="C13" s="166" t="s">
        <v>144</v>
      </c>
      <c r="D13" s="23"/>
    </row>
    <row r="14" ht="18.75" customHeight="1" spans="1:4">
      <c r="A14" s="167" t="s">
        <v>139</v>
      </c>
      <c r="B14" s="23"/>
      <c r="C14" s="166" t="s">
        <v>145</v>
      </c>
      <c r="D14" s="23"/>
    </row>
    <row r="15" ht="18.75" customHeight="1" spans="1:4">
      <c r="A15" s="168"/>
      <c r="B15" s="23"/>
      <c r="C15" s="21" t="s">
        <v>146</v>
      </c>
      <c r="D15" s="23">
        <v>858565.84</v>
      </c>
    </row>
    <row r="16" ht="18.75" customHeight="1" spans="1:4">
      <c r="A16" s="169"/>
      <c r="B16" s="23"/>
      <c r="C16" s="21" t="s">
        <v>147</v>
      </c>
      <c r="D16" s="23">
        <v>327838.68</v>
      </c>
    </row>
    <row r="17" ht="18.75" customHeight="1" spans="1:4">
      <c r="A17" s="170"/>
      <c r="B17" s="23"/>
      <c r="C17" s="21" t="s">
        <v>148</v>
      </c>
      <c r="D17" s="23"/>
    </row>
    <row r="18" ht="18.75" customHeight="1" spans="1:4">
      <c r="A18" s="170"/>
      <c r="B18" s="23"/>
      <c r="C18" s="21" t="s">
        <v>149</v>
      </c>
      <c r="D18" s="23"/>
    </row>
    <row r="19" ht="18.75" customHeight="1" spans="1:4">
      <c r="A19" s="170"/>
      <c r="B19" s="23"/>
      <c r="C19" s="21" t="s">
        <v>150</v>
      </c>
      <c r="D19" s="23"/>
    </row>
    <row r="20" ht="18.75" customHeight="1" spans="1:4">
      <c r="A20" s="170"/>
      <c r="B20" s="23"/>
      <c r="C20" s="21" t="s">
        <v>151</v>
      </c>
      <c r="D20" s="23"/>
    </row>
    <row r="21" ht="18.75" customHeight="1" spans="1:4">
      <c r="A21" s="170"/>
      <c r="B21" s="23"/>
      <c r="C21" s="21" t="s">
        <v>152</v>
      </c>
      <c r="D21" s="23"/>
    </row>
    <row r="22" ht="18.75" customHeight="1" spans="1:4">
      <c r="A22" s="170"/>
      <c r="B22" s="23"/>
      <c r="C22" s="21" t="s">
        <v>153</v>
      </c>
      <c r="D22" s="23"/>
    </row>
    <row r="23" ht="18.75" customHeight="1" spans="1:4">
      <c r="A23" s="170"/>
      <c r="B23" s="23"/>
      <c r="C23" s="21" t="s">
        <v>154</v>
      </c>
      <c r="D23" s="23"/>
    </row>
    <row r="24" ht="18.75" customHeight="1" spans="1:4">
      <c r="A24" s="170"/>
      <c r="B24" s="23"/>
      <c r="C24" s="21" t="s">
        <v>155</v>
      </c>
      <c r="D24" s="23"/>
    </row>
    <row r="25" ht="18.75" customHeight="1" spans="1:4">
      <c r="A25" s="170"/>
      <c r="B25" s="23"/>
      <c r="C25" s="21" t="s">
        <v>156</v>
      </c>
      <c r="D25" s="23"/>
    </row>
    <row r="26" ht="18.75" customHeight="1" spans="1:4">
      <c r="A26" s="170"/>
      <c r="B26" s="23"/>
      <c r="C26" s="21" t="s">
        <v>157</v>
      </c>
      <c r="D26" s="23">
        <v>514452.63</v>
      </c>
    </row>
    <row r="27" ht="18.75" customHeight="1" spans="1:4">
      <c r="A27" s="168"/>
      <c r="B27" s="23"/>
      <c r="C27" s="21" t="s">
        <v>158</v>
      </c>
      <c r="D27" s="23"/>
    </row>
    <row r="28" ht="18.75" customHeight="1" spans="1:4">
      <c r="A28" s="169"/>
      <c r="B28" s="23"/>
      <c r="C28" s="21" t="s">
        <v>159</v>
      </c>
      <c r="D28" s="23"/>
    </row>
    <row r="29" ht="18.75" customHeight="1" spans="1:4">
      <c r="A29" s="170"/>
      <c r="B29" s="23"/>
      <c r="C29" s="21" t="s">
        <v>160</v>
      </c>
      <c r="D29" s="23"/>
    </row>
    <row r="30" ht="18.75" customHeight="1" spans="1:4">
      <c r="A30" s="170"/>
      <c r="B30" s="23"/>
      <c r="C30" s="21" t="s">
        <v>161</v>
      </c>
      <c r="D30" s="23"/>
    </row>
    <row r="31" ht="18.75" customHeight="1" spans="1:4">
      <c r="A31" s="170"/>
      <c r="B31" s="23"/>
      <c r="C31" s="21" t="s">
        <v>162</v>
      </c>
      <c r="D31" s="23"/>
    </row>
    <row r="32" ht="18.75" customHeight="1" spans="1:4">
      <c r="A32" s="170"/>
      <c r="B32" s="23"/>
      <c r="C32" s="21" t="s">
        <v>163</v>
      </c>
      <c r="D32" s="23"/>
    </row>
    <row r="33" ht="18.75" customHeight="1" spans="1:4">
      <c r="A33" s="170"/>
      <c r="B33" s="23"/>
      <c r="C33" s="21" t="s">
        <v>164</v>
      </c>
      <c r="D33" s="23"/>
    </row>
    <row r="34" ht="18.75" customHeight="1" spans="1:4">
      <c r="A34" s="168"/>
      <c r="B34" s="171"/>
      <c r="C34" s="21" t="s">
        <v>165</v>
      </c>
      <c r="D34" s="171"/>
    </row>
    <row r="35" ht="18.75" customHeight="1" spans="1:4">
      <c r="A35" s="168"/>
      <c r="B35" s="23"/>
      <c r="C35" s="172" t="s">
        <v>166</v>
      </c>
      <c r="D35" s="23"/>
    </row>
    <row r="36" ht="18.75" customHeight="1" spans="1:4">
      <c r="A36" s="169" t="s">
        <v>167</v>
      </c>
      <c r="B36" s="173">
        <v>7694277.69</v>
      </c>
      <c r="C36" s="168" t="s">
        <v>52</v>
      </c>
      <c r="D36" s="173">
        <v>7694277.69</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5"/>
  <sheetViews>
    <sheetView showZeros="0" workbookViewId="0">
      <selection activeCell="F36" sqref="F36"/>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54"/>
      <c r="B1" s="154"/>
      <c r="C1" s="154"/>
      <c r="D1" s="50"/>
      <c r="E1" s="154"/>
      <c r="F1" s="53"/>
      <c r="G1" s="33" t="s">
        <v>168</v>
      </c>
    </row>
    <row r="2" ht="39" customHeight="1" spans="1:7">
      <c r="A2" s="4" t="str">
        <f>"2025"&amp;"年一般公共预算支出预算表（按功能科目分类）"</f>
        <v>2025年一般公共预算支出预算表（按功能科目分类）</v>
      </c>
      <c r="B2" s="103"/>
      <c r="C2" s="103"/>
      <c r="D2" s="103"/>
      <c r="E2" s="103"/>
      <c r="F2" s="103"/>
      <c r="G2" s="103"/>
    </row>
    <row r="3" ht="18.75" customHeight="1" spans="1:7">
      <c r="A3" s="6" t="str">
        <f>"单位名称："&amp;"永德县明朗中学"</f>
        <v>单位名称：永德县明朗中学</v>
      </c>
      <c r="B3" s="155"/>
      <c r="C3" s="50"/>
      <c r="D3" s="50"/>
      <c r="E3" s="50"/>
      <c r="F3" s="53"/>
      <c r="G3" s="33" t="s">
        <v>1</v>
      </c>
    </row>
    <row r="4" ht="18.75" customHeight="1" spans="1:7">
      <c r="A4" s="156" t="s">
        <v>169</v>
      </c>
      <c r="B4" s="157"/>
      <c r="C4" s="104" t="s">
        <v>56</v>
      </c>
      <c r="D4" s="136" t="s">
        <v>75</v>
      </c>
      <c r="E4" s="12"/>
      <c r="F4" s="13"/>
      <c r="G4" s="129" t="s">
        <v>76</v>
      </c>
    </row>
    <row r="5" ht="18.75" customHeight="1" spans="1:7">
      <c r="A5" s="158" t="s">
        <v>73</v>
      </c>
      <c r="B5" s="158" t="s">
        <v>74</v>
      </c>
      <c r="C5" s="28"/>
      <c r="D5" s="147" t="s">
        <v>58</v>
      </c>
      <c r="E5" s="147" t="s">
        <v>170</v>
      </c>
      <c r="F5" s="147" t="s">
        <v>171</v>
      </c>
      <c r="G5" s="92"/>
    </row>
    <row r="6" ht="18.75" customHeight="1" spans="1:7">
      <c r="A6" s="159" t="s">
        <v>172</v>
      </c>
      <c r="B6" s="159" t="s">
        <v>173</v>
      </c>
      <c r="C6" s="159" t="s">
        <v>174</v>
      </c>
      <c r="D6" s="160">
        <v>4</v>
      </c>
      <c r="E6" s="161" t="s">
        <v>175</v>
      </c>
      <c r="F6" s="161" t="s">
        <v>176</v>
      </c>
      <c r="G6" s="159" t="s">
        <v>177</v>
      </c>
    </row>
    <row r="7" ht="18.75" customHeight="1" spans="1:7">
      <c r="A7" s="118" t="s">
        <v>84</v>
      </c>
      <c r="B7" s="118" t="s">
        <v>85</v>
      </c>
      <c r="C7" s="23">
        <v>5993420.54</v>
      </c>
      <c r="D7" s="23">
        <v>5909939.78</v>
      </c>
      <c r="E7" s="23">
        <v>5865114.98</v>
      </c>
      <c r="F7" s="23">
        <v>44824.8</v>
      </c>
      <c r="G7" s="23">
        <v>83480.76</v>
      </c>
    </row>
    <row r="8" ht="18.75" customHeight="1" spans="1:7">
      <c r="A8" s="162" t="s">
        <v>86</v>
      </c>
      <c r="B8" s="162" t="s">
        <v>87</v>
      </c>
      <c r="C8" s="23">
        <v>5993258.54</v>
      </c>
      <c r="D8" s="23">
        <v>5909939.78</v>
      </c>
      <c r="E8" s="23">
        <v>5865114.98</v>
      </c>
      <c r="F8" s="23">
        <v>44824.8</v>
      </c>
      <c r="G8" s="23">
        <v>83318.76</v>
      </c>
    </row>
    <row r="9" ht="18.75" customHeight="1" spans="1:7">
      <c r="A9" s="120" t="s">
        <v>88</v>
      </c>
      <c r="B9" s="120" t="s">
        <v>89</v>
      </c>
      <c r="C9" s="23">
        <v>5993258.54</v>
      </c>
      <c r="D9" s="23">
        <v>5909939.78</v>
      </c>
      <c r="E9" s="23">
        <v>5865114.98</v>
      </c>
      <c r="F9" s="23">
        <v>44824.8</v>
      </c>
      <c r="G9" s="23">
        <v>83318.76</v>
      </c>
    </row>
    <row r="10" ht="18.75" customHeight="1" spans="1:7">
      <c r="A10" s="162" t="s">
        <v>90</v>
      </c>
      <c r="B10" s="162" t="s">
        <v>91</v>
      </c>
      <c r="C10" s="23">
        <v>162</v>
      </c>
      <c r="D10" s="23"/>
      <c r="E10" s="23"/>
      <c r="F10" s="23"/>
      <c r="G10" s="23">
        <v>162</v>
      </c>
    </row>
    <row r="11" ht="18.75" customHeight="1" spans="1:7">
      <c r="A11" s="120" t="s">
        <v>92</v>
      </c>
      <c r="B11" s="120" t="s">
        <v>93</v>
      </c>
      <c r="C11" s="23">
        <v>162</v>
      </c>
      <c r="D11" s="23"/>
      <c r="E11" s="23"/>
      <c r="F11" s="23"/>
      <c r="G11" s="23">
        <v>162</v>
      </c>
    </row>
    <row r="12" ht="18.75" customHeight="1" spans="1:7">
      <c r="A12" s="118" t="s">
        <v>94</v>
      </c>
      <c r="B12" s="118" t="s">
        <v>95</v>
      </c>
      <c r="C12" s="23">
        <v>858565.84</v>
      </c>
      <c r="D12" s="23">
        <v>858565.84</v>
      </c>
      <c r="E12" s="23">
        <v>855565.84</v>
      </c>
      <c r="F12" s="23">
        <v>3000</v>
      </c>
      <c r="G12" s="23"/>
    </row>
    <row r="13" ht="18.75" customHeight="1" spans="1:7">
      <c r="A13" s="162" t="s">
        <v>96</v>
      </c>
      <c r="B13" s="162" t="s">
        <v>97</v>
      </c>
      <c r="C13" s="23">
        <v>835717.84</v>
      </c>
      <c r="D13" s="23">
        <v>835717.84</v>
      </c>
      <c r="E13" s="23">
        <v>832717.84</v>
      </c>
      <c r="F13" s="23">
        <v>3000</v>
      </c>
      <c r="G13" s="23"/>
    </row>
    <row r="14" ht="18.75" customHeight="1" spans="1:7">
      <c r="A14" s="120" t="s">
        <v>98</v>
      </c>
      <c r="B14" s="120" t="s">
        <v>99</v>
      </c>
      <c r="C14" s="23">
        <v>149781</v>
      </c>
      <c r="D14" s="23">
        <v>149781</v>
      </c>
      <c r="E14" s="23">
        <v>146781</v>
      </c>
      <c r="F14" s="23">
        <v>3000</v>
      </c>
      <c r="G14" s="23"/>
    </row>
    <row r="15" ht="18.75" customHeight="1" spans="1:7">
      <c r="A15" s="120" t="s">
        <v>100</v>
      </c>
      <c r="B15" s="120" t="s">
        <v>101</v>
      </c>
      <c r="C15" s="23">
        <v>685936.84</v>
      </c>
      <c r="D15" s="23">
        <v>685936.84</v>
      </c>
      <c r="E15" s="23">
        <v>685936.84</v>
      </c>
      <c r="F15" s="23"/>
      <c r="G15" s="23"/>
    </row>
    <row r="16" ht="18.75" customHeight="1" spans="1:7">
      <c r="A16" s="162" t="s">
        <v>104</v>
      </c>
      <c r="B16" s="162" t="s">
        <v>105</v>
      </c>
      <c r="C16" s="23">
        <v>22848</v>
      </c>
      <c r="D16" s="23">
        <v>22848</v>
      </c>
      <c r="E16" s="23">
        <v>22848</v>
      </c>
      <c r="F16" s="23"/>
      <c r="G16" s="23"/>
    </row>
    <row r="17" ht="18.75" customHeight="1" spans="1:7">
      <c r="A17" s="120" t="s">
        <v>106</v>
      </c>
      <c r="B17" s="120" t="s">
        <v>107</v>
      </c>
      <c r="C17" s="23">
        <v>22848</v>
      </c>
      <c r="D17" s="23">
        <v>22848</v>
      </c>
      <c r="E17" s="23">
        <v>22848</v>
      </c>
      <c r="F17" s="23"/>
      <c r="G17" s="23"/>
    </row>
    <row r="18" ht="18.75" customHeight="1" spans="1:7">
      <c r="A18" s="118" t="s">
        <v>108</v>
      </c>
      <c r="B18" s="118" t="s">
        <v>109</v>
      </c>
      <c r="C18" s="23">
        <v>327838.68</v>
      </c>
      <c r="D18" s="23">
        <v>327838.68</v>
      </c>
      <c r="E18" s="23">
        <v>327838.68</v>
      </c>
      <c r="F18" s="23"/>
      <c r="G18" s="23"/>
    </row>
    <row r="19" ht="18.75" customHeight="1" spans="1:7">
      <c r="A19" s="162" t="s">
        <v>110</v>
      </c>
      <c r="B19" s="162" t="s">
        <v>111</v>
      </c>
      <c r="C19" s="23">
        <v>327838.68</v>
      </c>
      <c r="D19" s="23">
        <v>327838.68</v>
      </c>
      <c r="E19" s="23">
        <v>327838.68</v>
      </c>
      <c r="F19" s="23"/>
      <c r="G19" s="23"/>
    </row>
    <row r="20" ht="18.75" customHeight="1" spans="1:7">
      <c r="A20" s="120" t="s">
        <v>114</v>
      </c>
      <c r="B20" s="120" t="s">
        <v>115</v>
      </c>
      <c r="C20" s="23">
        <v>304384.47</v>
      </c>
      <c r="D20" s="23">
        <v>304384.47</v>
      </c>
      <c r="E20" s="23">
        <v>304384.47</v>
      </c>
      <c r="F20" s="23"/>
      <c r="G20" s="23"/>
    </row>
    <row r="21" ht="18.75" customHeight="1" spans="1:7">
      <c r="A21" s="120" t="s">
        <v>116</v>
      </c>
      <c r="B21" s="120" t="s">
        <v>117</v>
      </c>
      <c r="C21" s="23">
        <v>23454.21</v>
      </c>
      <c r="D21" s="23">
        <v>23454.21</v>
      </c>
      <c r="E21" s="23">
        <v>23454.21</v>
      </c>
      <c r="F21" s="23"/>
      <c r="G21" s="23"/>
    </row>
    <row r="22" ht="18.75" customHeight="1" spans="1:7">
      <c r="A22" s="118" t="s">
        <v>124</v>
      </c>
      <c r="B22" s="118" t="s">
        <v>125</v>
      </c>
      <c r="C22" s="23">
        <v>514452.63</v>
      </c>
      <c r="D22" s="23">
        <v>514452.63</v>
      </c>
      <c r="E22" s="23">
        <v>514452.63</v>
      </c>
      <c r="F22" s="23"/>
      <c r="G22" s="23"/>
    </row>
    <row r="23" ht="18.75" customHeight="1" spans="1:7">
      <c r="A23" s="162" t="s">
        <v>126</v>
      </c>
      <c r="B23" s="162" t="s">
        <v>127</v>
      </c>
      <c r="C23" s="23">
        <v>514452.63</v>
      </c>
      <c r="D23" s="23">
        <v>514452.63</v>
      </c>
      <c r="E23" s="23">
        <v>514452.63</v>
      </c>
      <c r="F23" s="23"/>
      <c r="G23" s="23"/>
    </row>
    <row r="24" ht="18.75" customHeight="1" spans="1:7">
      <c r="A24" s="120" t="s">
        <v>128</v>
      </c>
      <c r="B24" s="120" t="s">
        <v>129</v>
      </c>
      <c r="C24" s="23">
        <v>514452.63</v>
      </c>
      <c r="D24" s="23">
        <v>514452.63</v>
      </c>
      <c r="E24" s="23">
        <v>514452.63</v>
      </c>
      <c r="F24" s="23"/>
      <c r="G24" s="23"/>
    </row>
    <row r="25" ht="18.75" customHeight="1" spans="1:7">
      <c r="A25" s="46" t="s">
        <v>56</v>
      </c>
      <c r="B25" s="46"/>
      <c r="C25" s="23">
        <v>7694277.69</v>
      </c>
      <c r="D25" s="23">
        <v>7610796.93</v>
      </c>
      <c r="E25" s="23">
        <v>7562972.13</v>
      </c>
      <c r="F25" s="23">
        <v>47824.8</v>
      </c>
      <c r="G25" s="23">
        <v>83480.76</v>
      </c>
    </row>
  </sheetData>
  <mergeCells count="7">
    <mergeCell ref="A2:G2"/>
    <mergeCell ref="A3:E3"/>
    <mergeCell ref="A4:B4"/>
    <mergeCell ref="D4:F4"/>
    <mergeCell ref="A25:B25"/>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3"/>
  <sheetViews>
    <sheetView showZeros="0" workbookViewId="0">
      <selection activeCell="D20" sqref="D20"/>
    </sheetView>
  </sheetViews>
  <sheetFormatPr defaultColWidth="9.14285714285714" defaultRowHeight="14.25" customHeight="1" outlineLevelCol="6"/>
  <cols>
    <col min="1" max="1" width="23.5714285714286" customWidth="1"/>
    <col min="2" max="7" width="22.847619047619" customWidth="1"/>
  </cols>
  <sheetData>
    <row r="1" ht="15" customHeight="1" spans="1:7">
      <c r="A1" s="142"/>
      <c r="B1" s="143"/>
      <c r="C1" s="143"/>
      <c r="D1" s="144"/>
      <c r="G1" s="145" t="s">
        <v>178</v>
      </c>
    </row>
    <row r="2" ht="39" customHeight="1" spans="1:7">
      <c r="A2" s="134" t="str">
        <f>"2025"&amp;"年“三公”经费支出预算表"</f>
        <v>2025年“三公”经费支出预算表</v>
      </c>
      <c r="B2" s="67"/>
      <c r="C2" s="67"/>
      <c r="D2" s="67"/>
      <c r="E2" s="67"/>
      <c r="F2" s="67"/>
      <c r="G2" s="67"/>
    </row>
    <row r="3" ht="18.75" customHeight="1" spans="1:7">
      <c r="A3" s="35" t="str">
        <f>"单位名称："&amp;"永德县明朗中学"</f>
        <v>单位名称：永德县明朗中学</v>
      </c>
      <c r="B3" s="143"/>
      <c r="C3" s="143"/>
      <c r="D3" s="63"/>
      <c r="E3" s="2"/>
      <c r="G3" s="145" t="s">
        <v>179</v>
      </c>
    </row>
    <row r="4" ht="18.75" customHeight="1" spans="1:7">
      <c r="A4" s="9" t="s">
        <v>180</v>
      </c>
      <c r="B4" s="9" t="s">
        <v>181</v>
      </c>
      <c r="C4" s="26" t="s">
        <v>182</v>
      </c>
      <c r="D4" s="11" t="s">
        <v>183</v>
      </c>
      <c r="E4" s="12"/>
      <c r="F4" s="13"/>
      <c r="G4" s="26" t="s">
        <v>184</v>
      </c>
    </row>
    <row r="5" ht="18.75" customHeight="1" spans="1:7">
      <c r="A5" s="16"/>
      <c r="B5" s="146"/>
      <c r="C5" s="28"/>
      <c r="D5" s="147" t="s">
        <v>58</v>
      </c>
      <c r="E5" s="147" t="s">
        <v>185</v>
      </c>
      <c r="F5" s="147" t="s">
        <v>186</v>
      </c>
      <c r="G5" s="28"/>
    </row>
    <row r="6" ht="18.75" customHeight="1" spans="1:7">
      <c r="A6" s="148" t="s">
        <v>56</v>
      </c>
      <c r="B6" s="149">
        <v>1</v>
      </c>
      <c r="C6" s="150">
        <v>2</v>
      </c>
      <c r="D6" s="151">
        <v>3</v>
      </c>
      <c r="E6" s="151">
        <v>4</v>
      </c>
      <c r="F6" s="151">
        <v>5</v>
      </c>
      <c r="G6" s="150">
        <v>6</v>
      </c>
    </row>
    <row r="7" ht="18.75" customHeight="1" spans="1:7">
      <c r="A7" s="148" t="s">
        <v>56</v>
      </c>
      <c r="B7" s="152"/>
      <c r="C7" s="152"/>
      <c r="D7" s="152"/>
      <c r="E7" s="152"/>
      <c r="F7" s="152"/>
      <c r="G7" s="152"/>
    </row>
    <row r="8" ht="18.75" customHeight="1" spans="1:7">
      <c r="A8" s="153" t="s">
        <v>187</v>
      </c>
      <c r="B8" s="152"/>
      <c r="C8" s="152"/>
      <c r="D8" s="152"/>
      <c r="E8" s="152"/>
      <c r="F8" s="152"/>
      <c r="G8" s="152"/>
    </row>
    <row r="9" ht="18.75" customHeight="1" spans="1:7">
      <c r="A9" s="153" t="s">
        <v>188</v>
      </c>
      <c r="B9" s="152"/>
      <c r="C9" s="152"/>
      <c r="D9" s="152"/>
      <c r="E9" s="152"/>
      <c r="F9" s="152"/>
      <c r="G9" s="152"/>
    </row>
    <row r="10" ht="18.75" customHeight="1" spans="1:7">
      <c r="A10" s="153" t="s">
        <v>189</v>
      </c>
      <c r="B10" s="152"/>
      <c r="C10" s="152"/>
      <c r="D10" s="152"/>
      <c r="E10" s="152"/>
      <c r="F10" s="152"/>
      <c r="G10" s="152"/>
    </row>
    <row r="11" ht="18.75" customHeight="1" spans="1:7">
      <c r="A11" s="153" t="s">
        <v>190</v>
      </c>
      <c r="B11" s="152"/>
      <c r="C11" s="152"/>
      <c r="D11" s="152"/>
      <c r="E11" s="152"/>
      <c r="F11" s="152"/>
      <c r="G11" s="152"/>
    </row>
    <row r="13" customHeight="1" spans="1:1">
      <c r="A13" t="s">
        <v>191</v>
      </c>
    </row>
  </sheetData>
  <mergeCells count="7">
    <mergeCell ref="A2:G2"/>
    <mergeCell ref="A3:D3"/>
    <mergeCell ref="D4:F4"/>
    <mergeCell ref="A4:A6"/>
    <mergeCell ref="B4:B5"/>
    <mergeCell ref="C4:C5"/>
    <mergeCell ref="G4:G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1"/>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17.5714285714286" customWidth="1"/>
    <col min="6" max="6" width="10.2857142857143" customWidth="1"/>
    <col min="7" max="7" width="23" customWidth="1"/>
    <col min="8" max="21" width="19.847619047619" customWidth="1"/>
    <col min="22" max="23" width="20" customWidth="1"/>
  </cols>
  <sheetData>
    <row r="1" ht="18.75" customHeight="1" spans="2:23">
      <c r="B1" s="132"/>
      <c r="D1" s="133"/>
      <c r="E1" s="133"/>
      <c r="F1" s="133"/>
      <c r="G1" s="133"/>
      <c r="H1" s="64"/>
      <c r="I1" s="64"/>
      <c r="J1" s="64"/>
      <c r="K1" s="64"/>
      <c r="L1" s="64"/>
      <c r="M1" s="64"/>
      <c r="N1" s="2"/>
      <c r="O1" s="2"/>
      <c r="P1" s="2"/>
      <c r="Q1" s="64"/>
      <c r="U1" s="132"/>
      <c r="W1" s="32" t="s">
        <v>192</v>
      </c>
    </row>
    <row r="2" ht="39.75" customHeight="1" spans="1:23">
      <c r="A2" s="134" t="str">
        <f>"2025"&amp;"年部门基本支出预算表"</f>
        <v>2025年部门基本支出预算表</v>
      </c>
      <c r="B2" s="67"/>
      <c r="C2" s="67"/>
      <c r="D2" s="67"/>
      <c r="E2" s="67"/>
      <c r="F2" s="67"/>
      <c r="G2" s="67"/>
      <c r="H2" s="67"/>
      <c r="I2" s="67"/>
      <c r="J2" s="67"/>
      <c r="K2" s="67"/>
      <c r="L2" s="67"/>
      <c r="M2" s="67"/>
      <c r="N2" s="5"/>
      <c r="O2" s="5"/>
      <c r="P2" s="5"/>
      <c r="Q2" s="67"/>
      <c r="R2" s="67"/>
      <c r="S2" s="67"/>
      <c r="T2" s="67"/>
      <c r="U2" s="67"/>
      <c r="V2" s="67"/>
      <c r="W2" s="67"/>
    </row>
    <row r="3" ht="18.75" customHeight="1" spans="1:23">
      <c r="A3" s="6" t="str">
        <f>"单位名称："&amp;"永德县明朗中学"</f>
        <v>单位名称：永德县明朗中学</v>
      </c>
      <c r="B3" s="135"/>
      <c r="C3" s="135"/>
      <c r="D3" s="135"/>
      <c r="E3" s="135"/>
      <c r="F3" s="135"/>
      <c r="G3" s="135"/>
      <c r="H3" s="69"/>
      <c r="I3" s="69"/>
      <c r="J3" s="69"/>
      <c r="K3" s="69"/>
      <c r="L3" s="69"/>
      <c r="M3" s="69"/>
      <c r="N3" s="8"/>
      <c r="O3" s="8"/>
      <c r="P3" s="8"/>
      <c r="Q3" s="69"/>
      <c r="U3" s="132"/>
      <c r="W3" s="32" t="s">
        <v>179</v>
      </c>
    </row>
    <row r="4" ht="18.75" customHeight="1" spans="1:23">
      <c r="A4" s="9" t="s">
        <v>193</v>
      </c>
      <c r="B4" s="9" t="s">
        <v>194</v>
      </c>
      <c r="C4" s="9" t="s">
        <v>195</v>
      </c>
      <c r="D4" s="9" t="s">
        <v>196</v>
      </c>
      <c r="E4" s="9" t="s">
        <v>197</v>
      </c>
      <c r="F4" s="9" t="s">
        <v>198</v>
      </c>
      <c r="G4" s="9" t="s">
        <v>199</v>
      </c>
      <c r="H4" s="136" t="s">
        <v>200</v>
      </c>
      <c r="I4" s="87" t="s">
        <v>200</v>
      </c>
      <c r="J4" s="87"/>
      <c r="K4" s="87"/>
      <c r="L4" s="87"/>
      <c r="M4" s="87"/>
      <c r="N4" s="12"/>
      <c r="O4" s="12"/>
      <c r="P4" s="12"/>
      <c r="Q4" s="72" t="s">
        <v>62</v>
      </c>
      <c r="R4" s="87" t="s">
        <v>78</v>
      </c>
      <c r="S4" s="87"/>
      <c r="T4" s="87"/>
      <c r="U4" s="87"/>
      <c r="V4" s="87"/>
      <c r="W4" s="139"/>
    </row>
    <row r="5" ht="18.75" customHeight="1" spans="1:23">
      <c r="A5" s="14"/>
      <c r="B5" s="131"/>
      <c r="C5" s="14"/>
      <c r="D5" s="14"/>
      <c r="E5" s="14"/>
      <c r="F5" s="14"/>
      <c r="G5" s="14"/>
      <c r="H5" s="104" t="s">
        <v>201</v>
      </c>
      <c r="I5" s="136" t="s">
        <v>59</v>
      </c>
      <c r="J5" s="87"/>
      <c r="K5" s="87"/>
      <c r="L5" s="87"/>
      <c r="M5" s="139"/>
      <c r="N5" s="11" t="s">
        <v>202</v>
      </c>
      <c r="O5" s="12"/>
      <c r="P5" s="13"/>
      <c r="Q5" s="9" t="s">
        <v>62</v>
      </c>
      <c r="R5" s="136" t="s">
        <v>78</v>
      </c>
      <c r="S5" s="72" t="s">
        <v>65</v>
      </c>
      <c r="T5" s="87" t="s">
        <v>78</v>
      </c>
      <c r="U5" s="72" t="s">
        <v>67</v>
      </c>
      <c r="V5" s="72" t="s">
        <v>68</v>
      </c>
      <c r="W5" s="141" t="s">
        <v>69</v>
      </c>
    </row>
    <row r="6" ht="18.75" customHeight="1" spans="1:23">
      <c r="A6" s="27"/>
      <c r="B6" s="27"/>
      <c r="C6" s="27"/>
      <c r="D6" s="27"/>
      <c r="E6" s="27"/>
      <c r="F6" s="27"/>
      <c r="G6" s="27"/>
      <c r="H6" s="27"/>
      <c r="I6" s="140" t="s">
        <v>203</v>
      </c>
      <c r="J6" s="9" t="s">
        <v>204</v>
      </c>
      <c r="K6" s="9" t="s">
        <v>205</v>
      </c>
      <c r="L6" s="9" t="s">
        <v>206</v>
      </c>
      <c r="M6" s="9" t="s">
        <v>207</v>
      </c>
      <c r="N6" s="9" t="s">
        <v>59</v>
      </c>
      <c r="O6" s="9" t="s">
        <v>60</v>
      </c>
      <c r="P6" s="9" t="s">
        <v>61</v>
      </c>
      <c r="Q6" s="27"/>
      <c r="R6" s="9" t="s">
        <v>58</v>
      </c>
      <c r="S6" s="9" t="s">
        <v>65</v>
      </c>
      <c r="T6" s="9" t="s">
        <v>208</v>
      </c>
      <c r="U6" s="9" t="s">
        <v>67</v>
      </c>
      <c r="V6" s="9" t="s">
        <v>68</v>
      </c>
      <c r="W6" s="9" t="s">
        <v>69</v>
      </c>
    </row>
    <row r="7" ht="18.75" customHeight="1" spans="1:23">
      <c r="A7" s="107"/>
      <c r="B7" s="107"/>
      <c r="C7" s="107"/>
      <c r="D7" s="107"/>
      <c r="E7" s="107"/>
      <c r="F7" s="107"/>
      <c r="G7" s="107"/>
      <c r="H7" s="107"/>
      <c r="I7" s="91"/>
      <c r="J7" s="16" t="s">
        <v>209</v>
      </c>
      <c r="K7" s="16" t="s">
        <v>205</v>
      </c>
      <c r="L7" s="16" t="s">
        <v>206</v>
      </c>
      <c r="M7" s="16" t="s">
        <v>207</v>
      </c>
      <c r="N7" s="16" t="s">
        <v>205</v>
      </c>
      <c r="O7" s="16" t="s">
        <v>206</v>
      </c>
      <c r="P7" s="16" t="s">
        <v>207</v>
      </c>
      <c r="Q7" s="16" t="s">
        <v>62</v>
      </c>
      <c r="R7" s="16" t="s">
        <v>58</v>
      </c>
      <c r="S7" s="16" t="s">
        <v>65</v>
      </c>
      <c r="T7" s="16" t="s">
        <v>208</v>
      </c>
      <c r="U7" s="16" t="s">
        <v>67</v>
      </c>
      <c r="V7" s="16" t="s">
        <v>68</v>
      </c>
      <c r="W7" s="16" t="s">
        <v>69</v>
      </c>
    </row>
    <row r="8" ht="18.75" customHeight="1" spans="1:23">
      <c r="A8" s="137">
        <v>1</v>
      </c>
      <c r="B8" s="137">
        <v>2</v>
      </c>
      <c r="C8" s="137">
        <v>3</v>
      </c>
      <c r="D8" s="137">
        <v>4</v>
      </c>
      <c r="E8" s="137">
        <v>5</v>
      </c>
      <c r="F8" s="137">
        <v>6</v>
      </c>
      <c r="G8" s="137">
        <v>7</v>
      </c>
      <c r="H8" s="137">
        <v>8</v>
      </c>
      <c r="I8" s="137">
        <v>9</v>
      </c>
      <c r="J8" s="137">
        <v>10</v>
      </c>
      <c r="K8" s="137">
        <v>11</v>
      </c>
      <c r="L8" s="137">
        <v>12</v>
      </c>
      <c r="M8" s="137">
        <v>13</v>
      </c>
      <c r="N8" s="137">
        <v>14</v>
      </c>
      <c r="O8" s="137">
        <v>15</v>
      </c>
      <c r="P8" s="137">
        <v>16</v>
      </c>
      <c r="Q8" s="137">
        <v>17</v>
      </c>
      <c r="R8" s="137">
        <v>18</v>
      </c>
      <c r="S8" s="137">
        <v>19</v>
      </c>
      <c r="T8" s="137">
        <v>20</v>
      </c>
      <c r="U8" s="137">
        <v>21</v>
      </c>
      <c r="V8" s="137">
        <v>22</v>
      </c>
      <c r="W8" s="137">
        <v>23</v>
      </c>
    </row>
    <row r="9" ht="18.75" customHeight="1" spans="1:23">
      <c r="A9" s="138" t="s">
        <v>71</v>
      </c>
      <c r="B9" s="138"/>
      <c r="C9" s="138"/>
      <c r="D9" s="138"/>
      <c r="E9" s="138"/>
      <c r="F9" s="138"/>
      <c r="G9" s="138"/>
      <c r="H9" s="23">
        <v>7610796.93</v>
      </c>
      <c r="I9" s="23">
        <v>7610796.93</v>
      </c>
      <c r="J9" s="23"/>
      <c r="K9" s="23"/>
      <c r="L9" s="23">
        <v>7610796.93</v>
      </c>
      <c r="M9" s="23"/>
      <c r="N9" s="23"/>
      <c r="O9" s="23"/>
      <c r="P9" s="23"/>
      <c r="Q9" s="23"/>
      <c r="R9" s="23"/>
      <c r="S9" s="23"/>
      <c r="T9" s="23"/>
      <c r="U9" s="23"/>
      <c r="V9" s="23"/>
      <c r="W9" s="23"/>
    </row>
    <row r="10" ht="18.75" customHeight="1" spans="1:23">
      <c r="A10" s="138"/>
      <c r="B10" s="20" t="s">
        <v>210</v>
      </c>
      <c r="C10" s="20" t="s">
        <v>211</v>
      </c>
      <c r="D10" s="20" t="s">
        <v>88</v>
      </c>
      <c r="E10" s="20" t="s">
        <v>89</v>
      </c>
      <c r="F10" s="20" t="s">
        <v>212</v>
      </c>
      <c r="G10" s="20" t="s">
        <v>213</v>
      </c>
      <c r="H10" s="23">
        <v>2241240</v>
      </c>
      <c r="I10" s="23">
        <v>2241240</v>
      </c>
      <c r="J10" s="23"/>
      <c r="K10" s="23"/>
      <c r="L10" s="23">
        <v>2241240</v>
      </c>
      <c r="M10" s="23"/>
      <c r="N10" s="23"/>
      <c r="O10" s="23"/>
      <c r="P10" s="23"/>
      <c r="Q10" s="23"/>
      <c r="R10" s="23"/>
      <c r="S10" s="23"/>
      <c r="T10" s="23"/>
      <c r="U10" s="23"/>
      <c r="V10" s="23"/>
      <c r="W10" s="23"/>
    </row>
    <row r="11" ht="18.75" customHeight="1" spans="1:23">
      <c r="A11" s="24"/>
      <c r="B11" s="20" t="s">
        <v>210</v>
      </c>
      <c r="C11" s="20" t="s">
        <v>211</v>
      </c>
      <c r="D11" s="20" t="s">
        <v>88</v>
      </c>
      <c r="E11" s="20" t="s">
        <v>89</v>
      </c>
      <c r="F11" s="20" t="s">
        <v>214</v>
      </c>
      <c r="G11" s="20" t="s">
        <v>215</v>
      </c>
      <c r="H11" s="23">
        <v>262212</v>
      </c>
      <c r="I11" s="23">
        <v>262212</v>
      </c>
      <c r="J11" s="23"/>
      <c r="K11" s="23"/>
      <c r="L11" s="23">
        <v>262212</v>
      </c>
      <c r="M11" s="23"/>
      <c r="N11" s="23"/>
      <c r="O11" s="23"/>
      <c r="P11" s="23"/>
      <c r="Q11" s="23"/>
      <c r="R11" s="23"/>
      <c r="S11" s="23"/>
      <c r="T11" s="23"/>
      <c r="U11" s="23"/>
      <c r="V11" s="23"/>
      <c r="W11" s="23"/>
    </row>
    <row r="12" ht="18.75" customHeight="1" spans="1:23">
      <c r="A12" s="24"/>
      <c r="B12" s="20" t="s">
        <v>210</v>
      </c>
      <c r="C12" s="20" t="s">
        <v>211</v>
      </c>
      <c r="D12" s="20" t="s">
        <v>122</v>
      </c>
      <c r="E12" s="20" t="s">
        <v>123</v>
      </c>
      <c r="F12" s="20" t="s">
        <v>214</v>
      </c>
      <c r="G12" s="20" t="s">
        <v>215</v>
      </c>
      <c r="H12" s="23"/>
      <c r="I12" s="23"/>
      <c r="J12" s="23"/>
      <c r="K12" s="23"/>
      <c r="L12" s="23"/>
      <c r="M12" s="23"/>
      <c r="N12" s="23"/>
      <c r="O12" s="23"/>
      <c r="P12" s="23"/>
      <c r="Q12" s="23"/>
      <c r="R12" s="23"/>
      <c r="S12" s="23"/>
      <c r="T12" s="23"/>
      <c r="U12" s="23"/>
      <c r="V12" s="23"/>
      <c r="W12" s="23"/>
    </row>
    <row r="13" ht="18.75" customHeight="1" spans="1:23">
      <c r="A13" s="24"/>
      <c r="B13" s="20" t="s">
        <v>210</v>
      </c>
      <c r="C13" s="20" t="s">
        <v>211</v>
      </c>
      <c r="D13" s="20" t="s">
        <v>88</v>
      </c>
      <c r="E13" s="20" t="s">
        <v>89</v>
      </c>
      <c r="F13" s="20" t="s">
        <v>214</v>
      </c>
      <c r="G13" s="20" t="s">
        <v>215</v>
      </c>
      <c r="H13" s="23">
        <v>252000</v>
      </c>
      <c r="I13" s="23">
        <v>252000</v>
      </c>
      <c r="J13" s="23"/>
      <c r="K13" s="23"/>
      <c r="L13" s="23">
        <v>252000</v>
      </c>
      <c r="M13" s="23"/>
      <c r="N13" s="23"/>
      <c r="O13" s="23"/>
      <c r="P13" s="23"/>
      <c r="Q13" s="23"/>
      <c r="R13" s="23"/>
      <c r="S13" s="23"/>
      <c r="T13" s="23"/>
      <c r="U13" s="23"/>
      <c r="V13" s="23"/>
      <c r="W13" s="23"/>
    </row>
    <row r="14" ht="18.75" customHeight="1" spans="1:23">
      <c r="A14" s="24"/>
      <c r="B14" s="20" t="s">
        <v>216</v>
      </c>
      <c r="C14" s="20" t="s">
        <v>217</v>
      </c>
      <c r="D14" s="20" t="s">
        <v>88</v>
      </c>
      <c r="E14" s="20" t="s">
        <v>89</v>
      </c>
      <c r="F14" s="20" t="s">
        <v>214</v>
      </c>
      <c r="G14" s="20" t="s">
        <v>215</v>
      </c>
      <c r="H14" s="23">
        <v>252000</v>
      </c>
      <c r="I14" s="23">
        <v>252000</v>
      </c>
      <c r="J14" s="23"/>
      <c r="K14" s="23"/>
      <c r="L14" s="23">
        <v>252000</v>
      </c>
      <c r="M14" s="23"/>
      <c r="N14" s="23"/>
      <c r="O14" s="23"/>
      <c r="P14" s="23"/>
      <c r="Q14" s="23"/>
      <c r="R14" s="23"/>
      <c r="S14" s="23"/>
      <c r="T14" s="23"/>
      <c r="U14" s="23"/>
      <c r="V14" s="23"/>
      <c r="W14" s="23"/>
    </row>
    <row r="15" ht="18.75" customHeight="1" spans="1:23">
      <c r="A15" s="24"/>
      <c r="B15" s="20" t="s">
        <v>218</v>
      </c>
      <c r="C15" s="20" t="s">
        <v>219</v>
      </c>
      <c r="D15" s="20" t="s">
        <v>88</v>
      </c>
      <c r="E15" s="20" t="s">
        <v>89</v>
      </c>
      <c r="F15" s="20" t="s">
        <v>220</v>
      </c>
      <c r="G15" s="20" t="s">
        <v>221</v>
      </c>
      <c r="H15" s="23">
        <v>756000</v>
      </c>
      <c r="I15" s="23">
        <v>756000</v>
      </c>
      <c r="J15" s="23"/>
      <c r="K15" s="23"/>
      <c r="L15" s="23">
        <v>756000</v>
      </c>
      <c r="M15" s="23"/>
      <c r="N15" s="23"/>
      <c r="O15" s="23"/>
      <c r="P15" s="23"/>
      <c r="Q15" s="23"/>
      <c r="R15" s="23"/>
      <c r="S15" s="23"/>
      <c r="T15" s="23"/>
      <c r="U15" s="23"/>
      <c r="V15" s="23"/>
      <c r="W15" s="23"/>
    </row>
    <row r="16" ht="18.75" customHeight="1" spans="1:23">
      <c r="A16" s="24"/>
      <c r="B16" s="20" t="s">
        <v>210</v>
      </c>
      <c r="C16" s="20" t="s">
        <v>211</v>
      </c>
      <c r="D16" s="20" t="s">
        <v>88</v>
      </c>
      <c r="E16" s="20" t="s">
        <v>89</v>
      </c>
      <c r="F16" s="20" t="s">
        <v>220</v>
      </c>
      <c r="G16" s="20" t="s">
        <v>221</v>
      </c>
      <c r="H16" s="23">
        <v>1332573.24</v>
      </c>
      <c r="I16" s="23">
        <v>1332573.24</v>
      </c>
      <c r="J16" s="23"/>
      <c r="K16" s="23"/>
      <c r="L16" s="23">
        <v>1332573.24</v>
      </c>
      <c r="M16" s="23"/>
      <c r="N16" s="23"/>
      <c r="O16" s="23"/>
      <c r="P16" s="23"/>
      <c r="Q16" s="23"/>
      <c r="R16" s="23"/>
      <c r="S16" s="23"/>
      <c r="T16" s="23"/>
      <c r="U16" s="23"/>
      <c r="V16" s="23"/>
      <c r="W16" s="23"/>
    </row>
    <row r="17" ht="18.75" customHeight="1" spans="1:23">
      <c r="A17" s="24"/>
      <c r="B17" s="20" t="s">
        <v>210</v>
      </c>
      <c r="C17" s="20" t="s">
        <v>211</v>
      </c>
      <c r="D17" s="20" t="s">
        <v>88</v>
      </c>
      <c r="E17" s="20" t="s">
        <v>89</v>
      </c>
      <c r="F17" s="20" t="s">
        <v>220</v>
      </c>
      <c r="G17" s="20" t="s">
        <v>221</v>
      </c>
      <c r="H17" s="23">
        <v>451080</v>
      </c>
      <c r="I17" s="23">
        <v>451080</v>
      </c>
      <c r="J17" s="23"/>
      <c r="K17" s="23"/>
      <c r="L17" s="23">
        <v>451080</v>
      </c>
      <c r="M17" s="23"/>
      <c r="N17" s="23"/>
      <c r="O17" s="23"/>
      <c r="P17" s="23"/>
      <c r="Q17" s="23"/>
      <c r="R17" s="23"/>
      <c r="S17" s="23"/>
      <c r="T17" s="23"/>
      <c r="U17" s="23"/>
      <c r="V17" s="23"/>
      <c r="W17" s="23"/>
    </row>
    <row r="18" ht="18.75" customHeight="1" spans="1:23">
      <c r="A18" s="24"/>
      <c r="B18" s="20" t="s">
        <v>222</v>
      </c>
      <c r="C18" s="20" t="s">
        <v>223</v>
      </c>
      <c r="D18" s="20" t="s">
        <v>100</v>
      </c>
      <c r="E18" s="20" t="s">
        <v>101</v>
      </c>
      <c r="F18" s="20" t="s">
        <v>224</v>
      </c>
      <c r="G18" s="20" t="s">
        <v>225</v>
      </c>
      <c r="H18" s="23">
        <v>685936.84</v>
      </c>
      <c r="I18" s="23">
        <v>685936.84</v>
      </c>
      <c r="J18" s="23"/>
      <c r="K18" s="23"/>
      <c r="L18" s="23">
        <v>685936.84</v>
      </c>
      <c r="M18" s="23"/>
      <c r="N18" s="23"/>
      <c r="O18" s="23"/>
      <c r="P18" s="23"/>
      <c r="Q18" s="23"/>
      <c r="R18" s="23"/>
      <c r="S18" s="23"/>
      <c r="T18" s="23"/>
      <c r="U18" s="23"/>
      <c r="V18" s="23"/>
      <c r="W18" s="23"/>
    </row>
    <row r="19" ht="18.75" customHeight="1" spans="1:23">
      <c r="A19" s="24"/>
      <c r="B19" s="20" t="s">
        <v>222</v>
      </c>
      <c r="C19" s="20" t="s">
        <v>223</v>
      </c>
      <c r="D19" s="20" t="s">
        <v>102</v>
      </c>
      <c r="E19" s="20" t="s">
        <v>103</v>
      </c>
      <c r="F19" s="20" t="s">
        <v>226</v>
      </c>
      <c r="G19" s="20" t="s">
        <v>227</v>
      </c>
      <c r="H19" s="23"/>
      <c r="I19" s="23"/>
      <c r="J19" s="23"/>
      <c r="K19" s="23"/>
      <c r="L19" s="23"/>
      <c r="M19" s="23"/>
      <c r="N19" s="23"/>
      <c r="O19" s="23"/>
      <c r="P19" s="23"/>
      <c r="Q19" s="23"/>
      <c r="R19" s="23"/>
      <c r="S19" s="23"/>
      <c r="T19" s="23"/>
      <c r="U19" s="23"/>
      <c r="V19" s="23"/>
      <c r="W19" s="23"/>
    </row>
    <row r="20" ht="18.75" customHeight="1" spans="1:23">
      <c r="A20" s="24"/>
      <c r="B20" s="20" t="s">
        <v>222</v>
      </c>
      <c r="C20" s="20" t="s">
        <v>223</v>
      </c>
      <c r="D20" s="20" t="s">
        <v>112</v>
      </c>
      <c r="E20" s="20" t="s">
        <v>113</v>
      </c>
      <c r="F20" s="20" t="s">
        <v>228</v>
      </c>
      <c r="G20" s="20" t="s">
        <v>229</v>
      </c>
      <c r="H20" s="23"/>
      <c r="I20" s="23"/>
      <c r="J20" s="23"/>
      <c r="K20" s="23"/>
      <c r="L20" s="23"/>
      <c r="M20" s="23"/>
      <c r="N20" s="23"/>
      <c r="O20" s="23"/>
      <c r="P20" s="23"/>
      <c r="Q20" s="23"/>
      <c r="R20" s="23"/>
      <c r="S20" s="23"/>
      <c r="T20" s="23"/>
      <c r="U20" s="23"/>
      <c r="V20" s="23"/>
      <c r="W20" s="23"/>
    </row>
    <row r="21" ht="18.75" customHeight="1" spans="1:23">
      <c r="A21" s="24"/>
      <c r="B21" s="20" t="s">
        <v>222</v>
      </c>
      <c r="C21" s="20" t="s">
        <v>223</v>
      </c>
      <c r="D21" s="20" t="s">
        <v>114</v>
      </c>
      <c r="E21" s="20" t="s">
        <v>115</v>
      </c>
      <c r="F21" s="20" t="s">
        <v>228</v>
      </c>
      <c r="G21" s="20" t="s">
        <v>229</v>
      </c>
      <c r="H21" s="23">
        <v>304384.47</v>
      </c>
      <c r="I21" s="23">
        <v>304384.47</v>
      </c>
      <c r="J21" s="23"/>
      <c r="K21" s="23"/>
      <c r="L21" s="23">
        <v>304384.47</v>
      </c>
      <c r="M21" s="23"/>
      <c r="N21" s="23"/>
      <c r="O21" s="23"/>
      <c r="P21" s="23"/>
      <c r="Q21" s="23"/>
      <c r="R21" s="23"/>
      <c r="S21" s="23"/>
      <c r="T21" s="23"/>
      <c r="U21" s="23"/>
      <c r="V21" s="23"/>
      <c r="W21" s="23"/>
    </row>
    <row r="22" ht="18.75" customHeight="1" spans="1:23">
      <c r="A22" s="24"/>
      <c r="B22" s="20" t="s">
        <v>222</v>
      </c>
      <c r="C22" s="20" t="s">
        <v>223</v>
      </c>
      <c r="D22" s="20" t="s">
        <v>88</v>
      </c>
      <c r="E22" s="20" t="s">
        <v>89</v>
      </c>
      <c r="F22" s="20" t="s">
        <v>230</v>
      </c>
      <c r="G22" s="20" t="s">
        <v>231</v>
      </c>
      <c r="H22" s="23">
        <v>30009.74</v>
      </c>
      <c r="I22" s="23">
        <v>30009.74</v>
      </c>
      <c r="J22" s="23"/>
      <c r="K22" s="23"/>
      <c r="L22" s="23">
        <v>30009.74</v>
      </c>
      <c r="M22" s="23"/>
      <c r="N22" s="23"/>
      <c r="O22" s="23"/>
      <c r="P22" s="23"/>
      <c r="Q22" s="23"/>
      <c r="R22" s="23"/>
      <c r="S22" s="23"/>
      <c r="T22" s="23"/>
      <c r="U22" s="23"/>
      <c r="V22" s="23"/>
      <c r="W22" s="23"/>
    </row>
    <row r="23" ht="18.75" customHeight="1" spans="1:23">
      <c r="A23" s="24"/>
      <c r="B23" s="20" t="s">
        <v>222</v>
      </c>
      <c r="C23" s="20" t="s">
        <v>223</v>
      </c>
      <c r="D23" s="20" t="s">
        <v>116</v>
      </c>
      <c r="E23" s="20" t="s">
        <v>117</v>
      </c>
      <c r="F23" s="20" t="s">
        <v>230</v>
      </c>
      <c r="G23" s="20" t="s">
        <v>231</v>
      </c>
      <c r="H23" s="23">
        <v>8574.21</v>
      </c>
      <c r="I23" s="23">
        <v>8574.21</v>
      </c>
      <c r="J23" s="23"/>
      <c r="K23" s="23"/>
      <c r="L23" s="23">
        <v>8574.21</v>
      </c>
      <c r="M23" s="23"/>
      <c r="N23" s="23"/>
      <c r="O23" s="23"/>
      <c r="P23" s="23"/>
      <c r="Q23" s="23"/>
      <c r="R23" s="23"/>
      <c r="S23" s="23"/>
      <c r="T23" s="23"/>
      <c r="U23" s="23"/>
      <c r="V23" s="23"/>
      <c r="W23" s="23"/>
    </row>
    <row r="24" ht="18.75" customHeight="1" spans="1:23">
      <c r="A24" s="24"/>
      <c r="B24" s="20" t="s">
        <v>222</v>
      </c>
      <c r="C24" s="20" t="s">
        <v>223</v>
      </c>
      <c r="D24" s="20" t="s">
        <v>116</v>
      </c>
      <c r="E24" s="20" t="s">
        <v>117</v>
      </c>
      <c r="F24" s="20" t="s">
        <v>230</v>
      </c>
      <c r="G24" s="20" t="s">
        <v>231</v>
      </c>
      <c r="H24" s="23">
        <v>14880</v>
      </c>
      <c r="I24" s="23">
        <v>14880</v>
      </c>
      <c r="J24" s="23"/>
      <c r="K24" s="23"/>
      <c r="L24" s="23">
        <v>14880</v>
      </c>
      <c r="M24" s="23"/>
      <c r="N24" s="23"/>
      <c r="O24" s="23"/>
      <c r="P24" s="23"/>
      <c r="Q24" s="23"/>
      <c r="R24" s="23"/>
      <c r="S24" s="23"/>
      <c r="T24" s="23"/>
      <c r="U24" s="23"/>
      <c r="V24" s="23"/>
      <c r="W24" s="23"/>
    </row>
    <row r="25" ht="18.75" customHeight="1" spans="1:23">
      <c r="A25" s="24"/>
      <c r="B25" s="20" t="s">
        <v>232</v>
      </c>
      <c r="C25" s="20" t="s">
        <v>129</v>
      </c>
      <c r="D25" s="20" t="s">
        <v>128</v>
      </c>
      <c r="E25" s="20" t="s">
        <v>129</v>
      </c>
      <c r="F25" s="20" t="s">
        <v>233</v>
      </c>
      <c r="G25" s="20" t="s">
        <v>129</v>
      </c>
      <c r="H25" s="23">
        <v>514452.63</v>
      </c>
      <c r="I25" s="23">
        <v>514452.63</v>
      </c>
      <c r="J25" s="23"/>
      <c r="K25" s="23"/>
      <c r="L25" s="23">
        <v>514452.63</v>
      </c>
      <c r="M25" s="23"/>
      <c r="N25" s="23"/>
      <c r="O25" s="23"/>
      <c r="P25" s="23"/>
      <c r="Q25" s="23"/>
      <c r="R25" s="23"/>
      <c r="S25" s="23"/>
      <c r="T25" s="23"/>
      <c r="U25" s="23"/>
      <c r="V25" s="23"/>
      <c r="W25" s="23"/>
    </row>
    <row r="26" ht="18.75" customHeight="1" spans="1:23">
      <c r="A26" s="24"/>
      <c r="B26" s="20" t="s">
        <v>234</v>
      </c>
      <c r="C26" s="20" t="s">
        <v>235</v>
      </c>
      <c r="D26" s="20" t="s">
        <v>88</v>
      </c>
      <c r="E26" s="20" t="s">
        <v>89</v>
      </c>
      <c r="F26" s="20" t="s">
        <v>236</v>
      </c>
      <c r="G26" s="20" t="s">
        <v>237</v>
      </c>
      <c r="H26" s="23">
        <v>288000</v>
      </c>
      <c r="I26" s="23">
        <v>288000</v>
      </c>
      <c r="J26" s="23"/>
      <c r="K26" s="23"/>
      <c r="L26" s="23">
        <v>288000</v>
      </c>
      <c r="M26" s="23"/>
      <c r="N26" s="23"/>
      <c r="O26" s="23"/>
      <c r="P26" s="23"/>
      <c r="Q26" s="23"/>
      <c r="R26" s="23"/>
      <c r="S26" s="23"/>
      <c r="T26" s="23"/>
      <c r="U26" s="23"/>
      <c r="V26" s="23"/>
      <c r="W26" s="23"/>
    </row>
    <row r="27" ht="18.75" customHeight="1" spans="1:23">
      <c r="A27" s="24"/>
      <c r="B27" s="20" t="s">
        <v>238</v>
      </c>
      <c r="C27" s="20" t="s">
        <v>239</v>
      </c>
      <c r="D27" s="20" t="s">
        <v>88</v>
      </c>
      <c r="E27" s="20" t="s">
        <v>89</v>
      </c>
      <c r="F27" s="20" t="s">
        <v>240</v>
      </c>
      <c r="G27" s="20" t="s">
        <v>239</v>
      </c>
      <c r="H27" s="23">
        <v>44824.8</v>
      </c>
      <c r="I27" s="23">
        <v>44824.8</v>
      </c>
      <c r="J27" s="23"/>
      <c r="K27" s="23"/>
      <c r="L27" s="23">
        <v>44824.8</v>
      </c>
      <c r="M27" s="23"/>
      <c r="N27" s="23"/>
      <c r="O27" s="23"/>
      <c r="P27" s="23"/>
      <c r="Q27" s="23"/>
      <c r="R27" s="23"/>
      <c r="S27" s="23"/>
      <c r="T27" s="23"/>
      <c r="U27" s="23"/>
      <c r="V27" s="23"/>
      <c r="W27" s="23"/>
    </row>
    <row r="28" ht="18.75" customHeight="1" spans="1:23">
      <c r="A28" s="24"/>
      <c r="B28" s="20" t="s">
        <v>241</v>
      </c>
      <c r="C28" s="20" t="s">
        <v>242</v>
      </c>
      <c r="D28" s="20" t="s">
        <v>98</v>
      </c>
      <c r="E28" s="20" t="s">
        <v>99</v>
      </c>
      <c r="F28" s="20" t="s">
        <v>243</v>
      </c>
      <c r="G28" s="20" t="s">
        <v>244</v>
      </c>
      <c r="H28" s="23">
        <v>3000</v>
      </c>
      <c r="I28" s="23">
        <v>3000</v>
      </c>
      <c r="J28" s="23"/>
      <c r="K28" s="23"/>
      <c r="L28" s="23">
        <v>3000</v>
      </c>
      <c r="M28" s="23"/>
      <c r="N28" s="23"/>
      <c r="O28" s="23"/>
      <c r="P28" s="23"/>
      <c r="Q28" s="23"/>
      <c r="R28" s="23"/>
      <c r="S28" s="23"/>
      <c r="T28" s="23"/>
      <c r="U28" s="23"/>
      <c r="V28" s="23"/>
      <c r="W28" s="23"/>
    </row>
    <row r="29" ht="18.75" customHeight="1" spans="1:23">
      <c r="A29" s="24"/>
      <c r="B29" s="20" t="s">
        <v>245</v>
      </c>
      <c r="C29" s="20" t="s">
        <v>246</v>
      </c>
      <c r="D29" s="20" t="s">
        <v>98</v>
      </c>
      <c r="E29" s="20" t="s">
        <v>99</v>
      </c>
      <c r="F29" s="20" t="s">
        <v>247</v>
      </c>
      <c r="G29" s="20" t="s">
        <v>246</v>
      </c>
      <c r="H29" s="23">
        <v>146781</v>
      </c>
      <c r="I29" s="23">
        <v>146781</v>
      </c>
      <c r="J29" s="23"/>
      <c r="K29" s="23"/>
      <c r="L29" s="23">
        <v>146781</v>
      </c>
      <c r="M29" s="23"/>
      <c r="N29" s="23"/>
      <c r="O29" s="23"/>
      <c r="P29" s="23"/>
      <c r="Q29" s="23"/>
      <c r="R29" s="23"/>
      <c r="S29" s="23"/>
      <c r="T29" s="23"/>
      <c r="U29" s="23"/>
      <c r="V29" s="23"/>
      <c r="W29" s="23"/>
    </row>
    <row r="30" ht="18.75" customHeight="1" spans="1:23">
      <c r="A30" s="24"/>
      <c r="B30" s="20" t="s">
        <v>248</v>
      </c>
      <c r="C30" s="20" t="s">
        <v>249</v>
      </c>
      <c r="D30" s="20" t="s">
        <v>106</v>
      </c>
      <c r="E30" s="20" t="s">
        <v>107</v>
      </c>
      <c r="F30" s="20" t="s">
        <v>250</v>
      </c>
      <c r="G30" s="20" t="s">
        <v>251</v>
      </c>
      <c r="H30" s="23">
        <v>22848</v>
      </c>
      <c r="I30" s="23">
        <v>22848</v>
      </c>
      <c r="J30" s="23"/>
      <c r="K30" s="23"/>
      <c r="L30" s="23">
        <v>22848</v>
      </c>
      <c r="M30" s="23"/>
      <c r="N30" s="23"/>
      <c r="O30" s="23"/>
      <c r="P30" s="23"/>
      <c r="Q30" s="23"/>
      <c r="R30" s="23"/>
      <c r="S30" s="23"/>
      <c r="T30" s="23"/>
      <c r="U30" s="23"/>
      <c r="V30" s="23"/>
      <c r="W30" s="23"/>
    </row>
    <row r="31" ht="18.75" customHeight="1" spans="1:23">
      <c r="A31" s="22" t="s">
        <v>56</v>
      </c>
      <c r="B31" s="22"/>
      <c r="C31" s="22"/>
      <c r="D31" s="22"/>
      <c r="E31" s="22"/>
      <c r="F31" s="22"/>
      <c r="G31" s="22"/>
      <c r="H31" s="23">
        <v>7610796.93</v>
      </c>
      <c r="I31" s="23">
        <v>7610796.93</v>
      </c>
      <c r="J31" s="23"/>
      <c r="K31" s="23"/>
      <c r="L31" s="23">
        <v>7610796.93</v>
      </c>
      <c r="M31" s="23"/>
      <c r="N31" s="23"/>
      <c r="O31" s="23"/>
      <c r="P31" s="23"/>
      <c r="Q31" s="23"/>
      <c r="R31" s="23"/>
      <c r="S31" s="23"/>
      <c r="T31" s="23"/>
      <c r="U31" s="23"/>
      <c r="V31" s="23"/>
      <c r="W31" s="23"/>
    </row>
  </sheetData>
  <mergeCells count="30">
    <mergeCell ref="A2:W2"/>
    <mergeCell ref="A3:G3"/>
    <mergeCell ref="H4:W4"/>
    <mergeCell ref="I5:M5"/>
    <mergeCell ref="N5:P5"/>
    <mergeCell ref="R5:W5"/>
    <mergeCell ref="A31:G3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0"/>
  <sheetViews>
    <sheetView showZeros="0" topLeftCell="B6" workbookViewId="0">
      <selection activeCell="N22" sqref="N22"/>
    </sheetView>
  </sheetViews>
  <sheetFormatPr defaultColWidth="9.14285714285714" defaultRowHeight="14.25" customHeight="1"/>
  <cols>
    <col min="1" max="1" width="12.4190476190476" customWidth="1"/>
    <col min="2" max="2" width="33.7333333333333"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3.5" customHeight="1" spans="2:23">
      <c r="B1" s="125"/>
      <c r="E1" s="1"/>
      <c r="F1" s="1"/>
      <c r="G1" s="1"/>
      <c r="H1" s="1"/>
      <c r="I1" s="2"/>
      <c r="J1" s="2"/>
      <c r="K1" s="2"/>
      <c r="L1" s="2"/>
      <c r="M1" s="2"/>
      <c r="N1" s="2"/>
      <c r="O1" s="2"/>
      <c r="P1" s="2"/>
      <c r="Q1" s="2"/>
      <c r="U1" s="125"/>
      <c r="W1" s="33" t="s">
        <v>252</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"单位名称："&amp;"永德县明朗中学"</f>
        <v>单位名称：永德县明朗中学</v>
      </c>
      <c r="B3" s="7"/>
      <c r="C3" s="7"/>
      <c r="D3" s="7"/>
      <c r="E3" s="7"/>
      <c r="F3" s="7"/>
      <c r="G3" s="7"/>
      <c r="H3" s="7"/>
      <c r="I3" s="8"/>
      <c r="J3" s="8"/>
      <c r="K3" s="8"/>
      <c r="L3" s="8"/>
      <c r="M3" s="8"/>
      <c r="N3" s="8"/>
      <c r="O3" s="8"/>
      <c r="P3" s="8"/>
      <c r="Q3" s="8"/>
      <c r="U3" s="125"/>
      <c r="W3" s="33" t="s">
        <v>179</v>
      </c>
    </row>
    <row r="4" ht="18.75" customHeight="1" spans="1:23">
      <c r="A4" s="9" t="s">
        <v>253</v>
      </c>
      <c r="B4" s="10" t="s">
        <v>194</v>
      </c>
      <c r="C4" s="9" t="s">
        <v>195</v>
      </c>
      <c r="D4" s="9" t="s">
        <v>254</v>
      </c>
      <c r="E4" s="10" t="s">
        <v>196</v>
      </c>
      <c r="F4" s="10" t="s">
        <v>197</v>
      </c>
      <c r="G4" s="10" t="s">
        <v>255</v>
      </c>
      <c r="H4" s="10" t="s">
        <v>256</v>
      </c>
      <c r="I4" s="26" t="s">
        <v>56</v>
      </c>
      <c r="J4" s="11" t="s">
        <v>257</v>
      </c>
      <c r="K4" s="12"/>
      <c r="L4" s="12"/>
      <c r="M4" s="13"/>
      <c r="N4" s="11" t="s">
        <v>202</v>
      </c>
      <c r="O4" s="12"/>
      <c r="P4" s="13"/>
      <c r="Q4" s="10" t="s">
        <v>62</v>
      </c>
      <c r="R4" s="11" t="s">
        <v>78</v>
      </c>
      <c r="S4" s="12"/>
      <c r="T4" s="12"/>
      <c r="U4" s="12"/>
      <c r="V4" s="12"/>
      <c r="W4" s="13"/>
    </row>
    <row r="5" ht="18.75" customHeight="1" spans="1:23">
      <c r="A5" s="14"/>
      <c r="B5" s="27"/>
      <c r="C5" s="14"/>
      <c r="D5" s="14"/>
      <c r="E5" s="15"/>
      <c r="F5" s="15"/>
      <c r="G5" s="15"/>
      <c r="H5" s="15"/>
      <c r="I5" s="27"/>
      <c r="J5" s="128" t="s">
        <v>59</v>
      </c>
      <c r="K5" s="129"/>
      <c r="L5" s="10" t="s">
        <v>60</v>
      </c>
      <c r="M5" s="10" t="s">
        <v>61</v>
      </c>
      <c r="N5" s="10" t="s">
        <v>59</v>
      </c>
      <c r="O5" s="10" t="s">
        <v>60</v>
      </c>
      <c r="P5" s="10" t="s">
        <v>61</v>
      </c>
      <c r="Q5" s="15"/>
      <c r="R5" s="10" t="s">
        <v>58</v>
      </c>
      <c r="S5" s="9" t="s">
        <v>65</v>
      </c>
      <c r="T5" s="9" t="s">
        <v>208</v>
      </c>
      <c r="U5" s="9" t="s">
        <v>67</v>
      </c>
      <c r="V5" s="9" t="s">
        <v>68</v>
      </c>
      <c r="W5" s="9" t="s">
        <v>69</v>
      </c>
    </row>
    <row r="6" ht="18.75" customHeight="1" spans="1:23">
      <c r="A6" s="27"/>
      <c r="B6" s="27"/>
      <c r="C6" s="27"/>
      <c r="D6" s="27"/>
      <c r="E6" s="27"/>
      <c r="F6" s="27"/>
      <c r="G6" s="27"/>
      <c r="H6" s="27"/>
      <c r="I6" s="27"/>
      <c r="J6" s="130" t="s">
        <v>58</v>
      </c>
      <c r="K6" s="92"/>
      <c r="L6" s="27"/>
      <c r="M6" s="27"/>
      <c r="N6" s="27"/>
      <c r="O6" s="27"/>
      <c r="P6" s="27"/>
      <c r="Q6" s="27"/>
      <c r="R6" s="27"/>
      <c r="S6" s="131"/>
      <c r="T6" s="131"/>
      <c r="U6" s="131"/>
      <c r="V6" s="131"/>
      <c r="W6" s="131"/>
    </row>
    <row r="7" ht="18.75" customHeight="1" spans="1:23">
      <c r="A7" s="16"/>
      <c r="B7" s="28"/>
      <c r="C7" s="16"/>
      <c r="D7" s="16"/>
      <c r="E7" s="17"/>
      <c r="F7" s="17"/>
      <c r="G7" s="17"/>
      <c r="H7" s="17"/>
      <c r="I7" s="28"/>
      <c r="J7" s="41" t="s">
        <v>58</v>
      </c>
      <c r="K7" s="41" t="s">
        <v>258</v>
      </c>
      <c r="L7" s="17"/>
      <c r="M7" s="17"/>
      <c r="N7" s="17"/>
      <c r="O7" s="17"/>
      <c r="P7" s="17"/>
      <c r="Q7" s="17"/>
      <c r="R7" s="17"/>
      <c r="S7" s="17"/>
      <c r="T7" s="17"/>
      <c r="U7" s="28"/>
      <c r="V7" s="17"/>
      <c r="W7" s="17"/>
    </row>
    <row r="8" ht="18.75" customHeight="1" spans="1:23">
      <c r="A8" s="126">
        <v>1</v>
      </c>
      <c r="B8" s="126">
        <v>2</v>
      </c>
      <c r="C8" s="126">
        <v>3</v>
      </c>
      <c r="D8" s="126">
        <v>4</v>
      </c>
      <c r="E8" s="126">
        <v>5</v>
      </c>
      <c r="F8" s="126">
        <v>6</v>
      </c>
      <c r="G8" s="126">
        <v>7</v>
      </c>
      <c r="H8" s="126">
        <v>8</v>
      </c>
      <c r="I8" s="126">
        <v>9</v>
      </c>
      <c r="J8" s="126">
        <v>10</v>
      </c>
      <c r="K8" s="126">
        <v>11</v>
      </c>
      <c r="L8" s="126">
        <v>12</v>
      </c>
      <c r="M8" s="126">
        <v>13</v>
      </c>
      <c r="N8" s="126">
        <v>14</v>
      </c>
      <c r="O8" s="126">
        <v>15</v>
      </c>
      <c r="P8" s="126">
        <v>16</v>
      </c>
      <c r="Q8" s="126">
        <v>17</v>
      </c>
      <c r="R8" s="126">
        <v>18</v>
      </c>
      <c r="S8" s="126">
        <v>19</v>
      </c>
      <c r="T8" s="126">
        <v>20</v>
      </c>
      <c r="U8" s="126">
        <v>21</v>
      </c>
      <c r="V8" s="126">
        <v>22</v>
      </c>
      <c r="W8" s="126">
        <v>23</v>
      </c>
    </row>
    <row r="9" ht="18.75" customHeight="1" spans="1:23">
      <c r="A9" s="20"/>
      <c r="B9" s="20"/>
      <c r="C9" s="20" t="s">
        <v>259</v>
      </c>
      <c r="D9" s="20"/>
      <c r="E9" s="20"/>
      <c r="F9" s="20"/>
      <c r="G9" s="20"/>
      <c r="H9" s="20"/>
      <c r="I9" s="23">
        <v>2000</v>
      </c>
      <c r="J9" s="23"/>
      <c r="K9" s="23"/>
      <c r="L9" s="23"/>
      <c r="M9" s="23"/>
      <c r="N9" s="23"/>
      <c r="O9" s="23"/>
      <c r="P9" s="23"/>
      <c r="Q9" s="23"/>
      <c r="R9" s="23">
        <v>2000</v>
      </c>
      <c r="S9" s="23"/>
      <c r="T9" s="23"/>
      <c r="U9" s="23"/>
      <c r="V9" s="23"/>
      <c r="W9" s="23">
        <v>2000</v>
      </c>
    </row>
    <row r="10" ht="18.75" customHeight="1" spans="1:23">
      <c r="A10" s="29" t="s">
        <v>260</v>
      </c>
      <c r="B10" s="29" t="s">
        <v>261</v>
      </c>
      <c r="C10" s="29" t="s">
        <v>259</v>
      </c>
      <c r="D10" s="29" t="s">
        <v>71</v>
      </c>
      <c r="E10" s="29" t="s">
        <v>88</v>
      </c>
      <c r="F10" s="29" t="s">
        <v>89</v>
      </c>
      <c r="G10" s="29" t="s">
        <v>262</v>
      </c>
      <c r="H10" s="29" t="s">
        <v>263</v>
      </c>
      <c r="I10" s="23">
        <v>1700</v>
      </c>
      <c r="J10" s="23"/>
      <c r="K10" s="23"/>
      <c r="L10" s="23"/>
      <c r="M10" s="23"/>
      <c r="N10" s="23"/>
      <c r="O10" s="23"/>
      <c r="P10" s="23"/>
      <c r="Q10" s="23"/>
      <c r="R10" s="23">
        <v>1700</v>
      </c>
      <c r="S10" s="23"/>
      <c r="T10" s="23"/>
      <c r="U10" s="23"/>
      <c r="V10" s="23"/>
      <c r="W10" s="23">
        <v>1700</v>
      </c>
    </row>
    <row r="11" ht="18.75" customHeight="1" spans="1:23">
      <c r="A11" s="29" t="s">
        <v>260</v>
      </c>
      <c r="B11" s="29" t="s">
        <v>261</v>
      </c>
      <c r="C11" s="29" t="s">
        <v>259</v>
      </c>
      <c r="D11" s="29" t="s">
        <v>71</v>
      </c>
      <c r="E11" s="29" t="s">
        <v>88</v>
      </c>
      <c r="F11" s="29" t="s">
        <v>89</v>
      </c>
      <c r="G11" s="29" t="s">
        <v>264</v>
      </c>
      <c r="H11" s="29" t="s">
        <v>265</v>
      </c>
      <c r="I11" s="23">
        <v>300</v>
      </c>
      <c r="J11" s="23"/>
      <c r="K11" s="23"/>
      <c r="L11" s="23"/>
      <c r="M11" s="23"/>
      <c r="N11" s="23"/>
      <c r="O11" s="23"/>
      <c r="P11" s="23"/>
      <c r="Q11" s="23"/>
      <c r="R11" s="23">
        <v>300</v>
      </c>
      <c r="S11" s="23"/>
      <c r="T11" s="23"/>
      <c r="U11" s="23"/>
      <c r="V11" s="23"/>
      <c r="W11" s="23">
        <v>300</v>
      </c>
    </row>
    <row r="12" ht="18.75" customHeight="1" spans="1:23">
      <c r="A12" s="24"/>
      <c r="B12" s="24"/>
      <c r="C12" s="20" t="s">
        <v>266</v>
      </c>
      <c r="D12" s="24"/>
      <c r="E12" s="24"/>
      <c r="F12" s="24"/>
      <c r="G12" s="24"/>
      <c r="H12" s="24"/>
      <c r="I12" s="23">
        <v>58522.5</v>
      </c>
      <c r="J12" s="23">
        <v>58522.5</v>
      </c>
      <c r="K12" s="23">
        <v>58522.5</v>
      </c>
      <c r="L12" s="23"/>
      <c r="M12" s="23"/>
      <c r="N12" s="23"/>
      <c r="O12" s="23"/>
      <c r="P12" s="23"/>
      <c r="Q12" s="23"/>
      <c r="R12" s="23"/>
      <c r="S12" s="23"/>
      <c r="T12" s="23"/>
      <c r="U12" s="23"/>
      <c r="V12" s="23"/>
      <c r="W12" s="23"/>
    </row>
    <row r="13" ht="18.75" customHeight="1" spans="1:23">
      <c r="A13" s="29" t="s">
        <v>267</v>
      </c>
      <c r="B13" s="29" t="s">
        <v>268</v>
      </c>
      <c r="C13" s="29" t="s">
        <v>266</v>
      </c>
      <c r="D13" s="29" t="s">
        <v>71</v>
      </c>
      <c r="E13" s="29" t="s">
        <v>88</v>
      </c>
      <c r="F13" s="29" t="s">
        <v>89</v>
      </c>
      <c r="G13" s="29" t="s">
        <v>269</v>
      </c>
      <c r="H13" s="29" t="s">
        <v>270</v>
      </c>
      <c r="I13" s="23">
        <v>58522.5</v>
      </c>
      <c r="J13" s="23">
        <v>58522.5</v>
      </c>
      <c r="K13" s="23">
        <v>58522.5</v>
      </c>
      <c r="L13" s="23"/>
      <c r="M13" s="23"/>
      <c r="N13" s="23"/>
      <c r="O13" s="23"/>
      <c r="P13" s="23"/>
      <c r="Q13" s="23"/>
      <c r="R13" s="23"/>
      <c r="S13" s="23"/>
      <c r="T13" s="23"/>
      <c r="U13" s="23"/>
      <c r="V13" s="23"/>
      <c r="W13" s="23"/>
    </row>
    <row r="14" ht="18.75" customHeight="1" spans="1:23">
      <c r="A14" s="24"/>
      <c r="B14" s="24"/>
      <c r="C14" s="20" t="s">
        <v>271</v>
      </c>
      <c r="D14" s="24"/>
      <c r="E14" s="24"/>
      <c r="F14" s="24"/>
      <c r="G14" s="24"/>
      <c r="H14" s="24"/>
      <c r="I14" s="23">
        <v>391500</v>
      </c>
      <c r="J14" s="23"/>
      <c r="K14" s="23"/>
      <c r="L14" s="23"/>
      <c r="M14" s="23"/>
      <c r="N14" s="23"/>
      <c r="O14" s="23"/>
      <c r="P14" s="23"/>
      <c r="Q14" s="23"/>
      <c r="R14" s="23">
        <v>391500</v>
      </c>
      <c r="S14" s="23"/>
      <c r="T14" s="23"/>
      <c r="U14" s="23"/>
      <c r="V14" s="23"/>
      <c r="W14" s="23">
        <v>391500</v>
      </c>
    </row>
    <row r="15" ht="18.75" customHeight="1" spans="1:23">
      <c r="A15" s="29" t="s">
        <v>260</v>
      </c>
      <c r="B15" s="29" t="s">
        <v>272</v>
      </c>
      <c r="C15" s="29" t="s">
        <v>271</v>
      </c>
      <c r="D15" s="29" t="s">
        <v>71</v>
      </c>
      <c r="E15" s="29" t="s">
        <v>88</v>
      </c>
      <c r="F15" s="29" t="s">
        <v>89</v>
      </c>
      <c r="G15" s="29" t="s">
        <v>262</v>
      </c>
      <c r="H15" s="29" t="s">
        <v>263</v>
      </c>
      <c r="I15" s="23">
        <v>391500</v>
      </c>
      <c r="J15" s="23"/>
      <c r="K15" s="23"/>
      <c r="L15" s="23"/>
      <c r="M15" s="23"/>
      <c r="N15" s="23"/>
      <c r="O15" s="23"/>
      <c r="P15" s="23"/>
      <c r="Q15" s="23"/>
      <c r="R15" s="23">
        <v>391500</v>
      </c>
      <c r="S15" s="23"/>
      <c r="T15" s="23"/>
      <c r="U15" s="23"/>
      <c r="V15" s="23"/>
      <c r="W15" s="23">
        <v>391500</v>
      </c>
    </row>
    <row r="16" ht="18.75" customHeight="1" spans="1:23">
      <c r="A16" s="24"/>
      <c r="B16" s="24"/>
      <c r="C16" s="20" t="s">
        <v>273</v>
      </c>
      <c r="D16" s="24"/>
      <c r="E16" s="24"/>
      <c r="F16" s="24"/>
      <c r="G16" s="24"/>
      <c r="H16" s="24"/>
      <c r="I16" s="23">
        <v>313200</v>
      </c>
      <c r="J16" s="23"/>
      <c r="K16" s="23"/>
      <c r="L16" s="23"/>
      <c r="M16" s="23"/>
      <c r="N16" s="23"/>
      <c r="O16" s="23"/>
      <c r="P16" s="23"/>
      <c r="Q16" s="23"/>
      <c r="R16" s="23">
        <v>313200</v>
      </c>
      <c r="S16" s="23"/>
      <c r="T16" s="23"/>
      <c r="U16" s="23"/>
      <c r="V16" s="23"/>
      <c r="W16" s="23">
        <v>313200</v>
      </c>
    </row>
    <row r="17" ht="18.75" customHeight="1" spans="1:23">
      <c r="A17" s="29" t="s">
        <v>260</v>
      </c>
      <c r="B17" s="29" t="s">
        <v>274</v>
      </c>
      <c r="C17" s="29" t="s">
        <v>273</v>
      </c>
      <c r="D17" s="29" t="s">
        <v>71</v>
      </c>
      <c r="E17" s="29" t="s">
        <v>88</v>
      </c>
      <c r="F17" s="29" t="s">
        <v>89</v>
      </c>
      <c r="G17" s="29" t="s">
        <v>262</v>
      </c>
      <c r="H17" s="29" t="s">
        <v>263</v>
      </c>
      <c r="I17" s="23">
        <v>13200</v>
      </c>
      <c r="J17" s="23"/>
      <c r="K17" s="23"/>
      <c r="L17" s="23"/>
      <c r="M17" s="23"/>
      <c r="N17" s="23"/>
      <c r="O17" s="23"/>
      <c r="P17" s="23"/>
      <c r="Q17" s="23"/>
      <c r="R17" s="23">
        <v>13200</v>
      </c>
      <c r="S17" s="23"/>
      <c r="T17" s="23"/>
      <c r="U17" s="23"/>
      <c r="V17" s="23"/>
      <c r="W17" s="23">
        <v>13200</v>
      </c>
    </row>
    <row r="18" ht="18.75" customHeight="1" spans="1:23">
      <c r="A18" s="29" t="s">
        <v>260</v>
      </c>
      <c r="B18" s="29" t="s">
        <v>274</v>
      </c>
      <c r="C18" s="29" t="s">
        <v>273</v>
      </c>
      <c r="D18" s="29" t="s">
        <v>71</v>
      </c>
      <c r="E18" s="29" t="s">
        <v>88</v>
      </c>
      <c r="F18" s="29" t="s">
        <v>89</v>
      </c>
      <c r="G18" s="29" t="s">
        <v>250</v>
      </c>
      <c r="H18" s="29" t="s">
        <v>251</v>
      </c>
      <c r="I18" s="23">
        <v>300000</v>
      </c>
      <c r="J18" s="23"/>
      <c r="K18" s="23"/>
      <c r="L18" s="23"/>
      <c r="M18" s="23"/>
      <c r="N18" s="23"/>
      <c r="O18" s="23"/>
      <c r="P18" s="23"/>
      <c r="Q18" s="23"/>
      <c r="R18" s="23">
        <v>300000</v>
      </c>
      <c r="S18" s="23"/>
      <c r="T18" s="23"/>
      <c r="U18" s="23"/>
      <c r="V18" s="23"/>
      <c r="W18" s="23">
        <v>300000</v>
      </c>
    </row>
    <row r="19" ht="18.75" customHeight="1" spans="1:23">
      <c r="A19" s="24"/>
      <c r="B19" s="24"/>
      <c r="C19" s="20" t="s">
        <v>275</v>
      </c>
      <c r="D19" s="24"/>
      <c r="E19" s="24"/>
      <c r="F19" s="24"/>
      <c r="G19" s="24"/>
      <c r="H19" s="24"/>
      <c r="I19" s="23">
        <v>1252800</v>
      </c>
      <c r="J19" s="23"/>
      <c r="K19" s="23"/>
      <c r="L19" s="23"/>
      <c r="M19" s="23"/>
      <c r="N19" s="23"/>
      <c r="O19" s="23"/>
      <c r="P19" s="23"/>
      <c r="Q19" s="23"/>
      <c r="R19" s="23">
        <v>1252800</v>
      </c>
      <c r="S19" s="23"/>
      <c r="T19" s="23"/>
      <c r="U19" s="23"/>
      <c r="V19" s="23"/>
      <c r="W19" s="23">
        <v>1252800</v>
      </c>
    </row>
    <row r="20" ht="18.75" customHeight="1" spans="1:23">
      <c r="A20" s="29" t="s">
        <v>260</v>
      </c>
      <c r="B20" s="29" t="s">
        <v>276</v>
      </c>
      <c r="C20" s="29" t="s">
        <v>275</v>
      </c>
      <c r="D20" s="29" t="s">
        <v>71</v>
      </c>
      <c r="E20" s="29" t="s">
        <v>88</v>
      </c>
      <c r="F20" s="29" t="s">
        <v>89</v>
      </c>
      <c r="G20" s="29" t="s">
        <v>269</v>
      </c>
      <c r="H20" s="29" t="s">
        <v>270</v>
      </c>
      <c r="I20" s="23">
        <v>1252800</v>
      </c>
      <c r="J20" s="23"/>
      <c r="K20" s="23"/>
      <c r="L20" s="23"/>
      <c r="M20" s="23"/>
      <c r="N20" s="23"/>
      <c r="O20" s="23"/>
      <c r="P20" s="23"/>
      <c r="Q20" s="23"/>
      <c r="R20" s="23">
        <v>1252800</v>
      </c>
      <c r="S20" s="23"/>
      <c r="T20" s="23"/>
      <c r="U20" s="23"/>
      <c r="V20" s="23"/>
      <c r="W20" s="23">
        <v>1252800</v>
      </c>
    </row>
    <row r="21" ht="18.75" customHeight="1" spans="1:23">
      <c r="A21" s="24"/>
      <c r="B21" s="24"/>
      <c r="C21" s="20" t="s">
        <v>277</v>
      </c>
      <c r="D21" s="24"/>
      <c r="E21" s="24"/>
      <c r="F21" s="24"/>
      <c r="G21" s="24"/>
      <c r="H21" s="24"/>
      <c r="I21" s="23">
        <v>24958.26</v>
      </c>
      <c r="J21" s="23">
        <v>24958.26</v>
      </c>
      <c r="K21" s="23">
        <v>24958.26</v>
      </c>
      <c r="L21" s="23"/>
      <c r="M21" s="23"/>
      <c r="N21" s="23"/>
      <c r="O21" s="23"/>
      <c r="P21" s="23"/>
      <c r="Q21" s="23"/>
      <c r="R21" s="23"/>
      <c r="S21" s="23"/>
      <c r="T21" s="23"/>
      <c r="U21" s="23"/>
      <c r="V21" s="23"/>
      <c r="W21" s="23"/>
    </row>
    <row r="22" ht="18.75" customHeight="1" spans="1:23">
      <c r="A22" s="29" t="s">
        <v>267</v>
      </c>
      <c r="B22" s="29" t="s">
        <v>278</v>
      </c>
      <c r="C22" s="29" t="s">
        <v>277</v>
      </c>
      <c r="D22" s="29" t="s">
        <v>71</v>
      </c>
      <c r="E22" s="29" t="s">
        <v>88</v>
      </c>
      <c r="F22" s="29" t="s">
        <v>89</v>
      </c>
      <c r="G22" s="29" t="s">
        <v>262</v>
      </c>
      <c r="H22" s="29" t="s">
        <v>263</v>
      </c>
      <c r="I22" s="23">
        <v>24796.26</v>
      </c>
      <c r="J22" s="23">
        <v>24796.26</v>
      </c>
      <c r="K22" s="23">
        <v>24796.26</v>
      </c>
      <c r="L22" s="23"/>
      <c r="M22" s="23"/>
      <c r="N22" s="23"/>
      <c r="O22" s="23"/>
      <c r="P22" s="23"/>
      <c r="Q22" s="23"/>
      <c r="R22" s="23"/>
      <c r="S22" s="23"/>
      <c r="T22" s="23"/>
      <c r="U22" s="23"/>
      <c r="V22" s="23"/>
      <c r="W22" s="23"/>
    </row>
    <row r="23" ht="18.75" customHeight="1" spans="1:23">
      <c r="A23" s="29" t="s">
        <v>267</v>
      </c>
      <c r="B23" s="29" t="s">
        <v>278</v>
      </c>
      <c r="C23" s="29" t="s">
        <v>277</v>
      </c>
      <c r="D23" s="29" t="s">
        <v>71</v>
      </c>
      <c r="E23" s="29" t="s">
        <v>92</v>
      </c>
      <c r="F23" s="29" t="s">
        <v>93</v>
      </c>
      <c r="G23" s="29" t="s">
        <v>262</v>
      </c>
      <c r="H23" s="29" t="s">
        <v>263</v>
      </c>
      <c r="I23" s="23">
        <v>162</v>
      </c>
      <c r="J23" s="23">
        <v>162</v>
      </c>
      <c r="K23" s="23">
        <v>162</v>
      </c>
      <c r="L23" s="23"/>
      <c r="M23" s="23"/>
      <c r="N23" s="23"/>
      <c r="O23" s="23"/>
      <c r="P23" s="23"/>
      <c r="Q23" s="23"/>
      <c r="R23" s="23"/>
      <c r="S23" s="23"/>
      <c r="T23" s="23"/>
      <c r="U23" s="23"/>
      <c r="V23" s="23"/>
      <c r="W23" s="23"/>
    </row>
    <row r="24" ht="18.75" customHeight="1" spans="1:23">
      <c r="A24" s="24"/>
      <c r="B24" s="24"/>
      <c r="C24" s="20" t="s">
        <v>279</v>
      </c>
      <c r="D24" s="24"/>
      <c r="E24" s="24"/>
      <c r="F24" s="24"/>
      <c r="G24" s="24"/>
      <c r="H24" s="24"/>
      <c r="I24" s="23">
        <v>120000</v>
      </c>
      <c r="J24" s="23"/>
      <c r="K24" s="23"/>
      <c r="L24" s="23"/>
      <c r="M24" s="23"/>
      <c r="N24" s="23"/>
      <c r="O24" s="23"/>
      <c r="P24" s="23"/>
      <c r="Q24" s="23"/>
      <c r="R24" s="23">
        <v>120000</v>
      </c>
      <c r="S24" s="23"/>
      <c r="T24" s="23"/>
      <c r="U24" s="23"/>
      <c r="V24" s="23"/>
      <c r="W24" s="23">
        <v>120000</v>
      </c>
    </row>
    <row r="25" ht="18.75" customHeight="1" spans="1:23">
      <c r="A25" s="29" t="s">
        <v>260</v>
      </c>
      <c r="B25" s="29" t="s">
        <v>280</v>
      </c>
      <c r="C25" s="29" t="s">
        <v>279</v>
      </c>
      <c r="D25" s="29" t="s">
        <v>71</v>
      </c>
      <c r="E25" s="29" t="s">
        <v>88</v>
      </c>
      <c r="F25" s="29" t="s">
        <v>89</v>
      </c>
      <c r="G25" s="29" t="s">
        <v>281</v>
      </c>
      <c r="H25" s="29" t="s">
        <v>282</v>
      </c>
      <c r="I25" s="23">
        <v>120000</v>
      </c>
      <c r="J25" s="23"/>
      <c r="K25" s="23"/>
      <c r="L25" s="23"/>
      <c r="M25" s="23"/>
      <c r="N25" s="23"/>
      <c r="O25" s="23"/>
      <c r="P25" s="23"/>
      <c r="Q25" s="23"/>
      <c r="R25" s="23">
        <v>120000</v>
      </c>
      <c r="S25" s="23"/>
      <c r="T25" s="23"/>
      <c r="U25" s="23"/>
      <c r="V25" s="23"/>
      <c r="W25" s="23">
        <v>120000</v>
      </c>
    </row>
    <row r="26" ht="18.75" customHeight="1" spans="1:23">
      <c r="A26" s="24"/>
      <c r="B26" s="24"/>
      <c r="C26" s="20" t="s">
        <v>283</v>
      </c>
      <c r="D26" s="24"/>
      <c r="E26" s="24"/>
      <c r="F26" s="24"/>
      <c r="G26" s="24"/>
      <c r="H26" s="24"/>
      <c r="I26" s="23">
        <v>204600</v>
      </c>
      <c r="J26" s="23"/>
      <c r="K26" s="23"/>
      <c r="L26" s="23"/>
      <c r="M26" s="23"/>
      <c r="N26" s="23"/>
      <c r="O26" s="23"/>
      <c r="P26" s="23"/>
      <c r="Q26" s="23"/>
      <c r="R26" s="23">
        <v>204600</v>
      </c>
      <c r="S26" s="23"/>
      <c r="T26" s="23"/>
      <c r="U26" s="23"/>
      <c r="V26" s="23"/>
      <c r="W26" s="23">
        <v>204600</v>
      </c>
    </row>
    <row r="27" ht="18.75" customHeight="1" spans="1:23">
      <c r="A27" s="29" t="s">
        <v>260</v>
      </c>
      <c r="B27" s="29" t="s">
        <v>284</v>
      </c>
      <c r="C27" s="29" t="s">
        <v>283</v>
      </c>
      <c r="D27" s="29" t="s">
        <v>71</v>
      </c>
      <c r="E27" s="29" t="s">
        <v>88</v>
      </c>
      <c r="F27" s="29" t="s">
        <v>89</v>
      </c>
      <c r="G27" s="29" t="s">
        <v>262</v>
      </c>
      <c r="H27" s="29" t="s">
        <v>263</v>
      </c>
      <c r="I27" s="23">
        <v>6800</v>
      </c>
      <c r="J27" s="23"/>
      <c r="K27" s="23"/>
      <c r="L27" s="23"/>
      <c r="M27" s="23"/>
      <c r="N27" s="23"/>
      <c r="O27" s="23"/>
      <c r="P27" s="23"/>
      <c r="Q27" s="23"/>
      <c r="R27" s="23">
        <v>6800</v>
      </c>
      <c r="S27" s="23"/>
      <c r="T27" s="23"/>
      <c r="U27" s="23"/>
      <c r="V27" s="23"/>
      <c r="W27" s="23">
        <v>6800</v>
      </c>
    </row>
    <row r="28" ht="18.75" customHeight="1" spans="1:23">
      <c r="A28" s="29" t="s">
        <v>260</v>
      </c>
      <c r="B28" s="29" t="s">
        <v>284</v>
      </c>
      <c r="C28" s="29" t="s">
        <v>283</v>
      </c>
      <c r="D28" s="29" t="s">
        <v>71</v>
      </c>
      <c r="E28" s="29" t="s">
        <v>88</v>
      </c>
      <c r="F28" s="29" t="s">
        <v>89</v>
      </c>
      <c r="G28" s="29" t="s">
        <v>250</v>
      </c>
      <c r="H28" s="29" t="s">
        <v>251</v>
      </c>
      <c r="I28" s="23">
        <v>150000</v>
      </c>
      <c r="J28" s="23"/>
      <c r="K28" s="23"/>
      <c r="L28" s="23"/>
      <c r="M28" s="23"/>
      <c r="N28" s="23"/>
      <c r="O28" s="23"/>
      <c r="P28" s="23"/>
      <c r="Q28" s="23"/>
      <c r="R28" s="23">
        <v>150000</v>
      </c>
      <c r="S28" s="23"/>
      <c r="T28" s="23"/>
      <c r="U28" s="23"/>
      <c r="V28" s="23"/>
      <c r="W28" s="23">
        <v>150000</v>
      </c>
    </row>
    <row r="29" ht="18.75" customHeight="1" spans="1:23">
      <c r="A29" s="29" t="s">
        <v>260</v>
      </c>
      <c r="B29" s="29" t="s">
        <v>284</v>
      </c>
      <c r="C29" s="29" t="s">
        <v>283</v>
      </c>
      <c r="D29" s="29" t="s">
        <v>71</v>
      </c>
      <c r="E29" s="29" t="s">
        <v>88</v>
      </c>
      <c r="F29" s="29" t="s">
        <v>89</v>
      </c>
      <c r="G29" s="29" t="s">
        <v>250</v>
      </c>
      <c r="H29" s="29" t="s">
        <v>251</v>
      </c>
      <c r="I29" s="23">
        <v>47800</v>
      </c>
      <c r="J29" s="23"/>
      <c r="K29" s="23"/>
      <c r="L29" s="23"/>
      <c r="M29" s="23"/>
      <c r="N29" s="23"/>
      <c r="O29" s="23"/>
      <c r="P29" s="23"/>
      <c r="Q29" s="23"/>
      <c r="R29" s="23">
        <v>47800</v>
      </c>
      <c r="S29" s="23"/>
      <c r="T29" s="23"/>
      <c r="U29" s="23"/>
      <c r="V29" s="23"/>
      <c r="W29" s="23">
        <v>47800</v>
      </c>
    </row>
    <row r="30" ht="18.75" customHeight="1" spans="1:23">
      <c r="A30" s="127" t="s">
        <v>56</v>
      </c>
      <c r="B30" s="127"/>
      <c r="C30" s="127"/>
      <c r="D30" s="127"/>
      <c r="E30" s="127"/>
      <c r="F30" s="127"/>
      <c r="G30" s="127"/>
      <c r="H30" s="127"/>
      <c r="I30" s="23">
        <v>2367580.76</v>
      </c>
      <c r="J30" s="23">
        <v>83480.76</v>
      </c>
      <c r="K30" s="23">
        <v>83480.76</v>
      </c>
      <c r="L30" s="23"/>
      <c r="M30" s="23"/>
      <c r="N30" s="23"/>
      <c r="O30" s="23"/>
      <c r="P30" s="23"/>
      <c r="Q30" s="23"/>
      <c r="R30" s="23">
        <v>2284100</v>
      </c>
      <c r="S30" s="23"/>
      <c r="T30" s="23"/>
      <c r="U30" s="23"/>
      <c r="V30" s="23"/>
      <c r="W30" s="23">
        <v>2284100</v>
      </c>
    </row>
  </sheetData>
  <mergeCells count="28">
    <mergeCell ref="A2:W2"/>
    <mergeCell ref="A3:H3"/>
    <mergeCell ref="J4:M4"/>
    <mergeCell ref="N4:P4"/>
    <mergeCell ref="R4:W4"/>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44"/>
  <sheetViews>
    <sheetView showZeros="0" tabSelected="1" topLeftCell="A16" workbookViewId="0">
      <selection activeCell="B22" sqref="B22:B26"/>
    </sheetView>
  </sheetViews>
  <sheetFormatPr defaultColWidth="9.14285714285714" defaultRowHeight="12" customHeight="1"/>
  <cols>
    <col min="1" max="1" width="54.0095238095238"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3" t="s">
        <v>285</v>
      </c>
    </row>
    <row r="2" ht="36.75" customHeight="1" spans="1:10">
      <c r="A2" s="4" t="str">
        <f>"2025"&amp;"年部门项目支出绩效目标表"</f>
        <v>2025年部门项目支出绩效目标表</v>
      </c>
      <c r="B2" s="5"/>
      <c r="C2" s="5"/>
      <c r="D2" s="5"/>
      <c r="E2" s="5"/>
      <c r="F2" s="67"/>
      <c r="G2" s="5"/>
      <c r="H2" s="67"/>
      <c r="I2" s="67"/>
      <c r="J2" s="5"/>
    </row>
    <row r="3" ht="18.75" customHeight="1" spans="1:8">
      <c r="A3" s="49" t="str">
        <f>"单位名称："&amp;"永德县明朗中学"</f>
        <v>单位名称：永德县明朗中学</v>
      </c>
      <c r="B3" s="50"/>
      <c r="C3" s="50"/>
      <c r="D3" s="50"/>
      <c r="E3" s="50"/>
      <c r="F3" s="51"/>
      <c r="G3" s="50"/>
      <c r="H3" s="51"/>
    </row>
    <row r="4" ht="18.75" customHeight="1" spans="1:10">
      <c r="A4" s="41" t="s">
        <v>286</v>
      </c>
      <c r="B4" s="41" t="s">
        <v>287</v>
      </c>
      <c r="C4" s="41" t="s">
        <v>288</v>
      </c>
      <c r="D4" s="41" t="s">
        <v>289</v>
      </c>
      <c r="E4" s="41" t="s">
        <v>290</v>
      </c>
      <c r="F4" s="52" t="s">
        <v>291</v>
      </c>
      <c r="G4" s="41" t="s">
        <v>292</v>
      </c>
      <c r="H4" s="52" t="s">
        <v>293</v>
      </c>
      <c r="I4" s="52" t="s">
        <v>294</v>
      </c>
      <c r="J4" s="41" t="s">
        <v>295</v>
      </c>
    </row>
    <row r="5" ht="18.75" customHeight="1" spans="1:10">
      <c r="A5" s="117">
        <v>1</v>
      </c>
      <c r="B5" s="117">
        <v>2</v>
      </c>
      <c r="C5" s="117">
        <v>3</v>
      </c>
      <c r="D5" s="117">
        <v>4</v>
      </c>
      <c r="E5" s="117">
        <v>5</v>
      </c>
      <c r="F5" s="117">
        <v>6</v>
      </c>
      <c r="G5" s="117">
        <v>7</v>
      </c>
      <c r="H5" s="117">
        <v>8</v>
      </c>
      <c r="I5" s="117">
        <v>9</v>
      </c>
      <c r="J5" s="117">
        <v>10</v>
      </c>
    </row>
    <row r="6" ht="18.75" customHeight="1" spans="1:10">
      <c r="A6" s="118" t="s">
        <v>71</v>
      </c>
      <c r="B6" s="44"/>
      <c r="C6" s="44"/>
      <c r="D6" s="44"/>
      <c r="E6" s="46"/>
      <c r="F6" s="119"/>
      <c r="G6" s="46"/>
      <c r="H6" s="119"/>
      <c r="I6" s="119"/>
      <c r="J6" s="46"/>
    </row>
    <row r="7" ht="18.75" customHeight="1" spans="1:10">
      <c r="A7" s="220" t="s">
        <v>271</v>
      </c>
      <c r="B7" s="121" t="s">
        <v>296</v>
      </c>
      <c r="C7" s="121" t="s">
        <v>297</v>
      </c>
      <c r="D7" s="121" t="s">
        <v>298</v>
      </c>
      <c r="E7" s="118" t="s">
        <v>299</v>
      </c>
      <c r="F7" s="121" t="s">
        <v>300</v>
      </c>
      <c r="G7" s="118" t="s">
        <v>301</v>
      </c>
      <c r="H7" s="121" t="s">
        <v>302</v>
      </c>
      <c r="I7" s="121" t="s">
        <v>303</v>
      </c>
      <c r="J7" s="118" t="s">
        <v>304</v>
      </c>
    </row>
    <row r="8" ht="18.75" customHeight="1" spans="1:10">
      <c r="A8" s="220" t="s">
        <v>271</v>
      </c>
      <c r="B8" s="121" t="s">
        <v>296</v>
      </c>
      <c r="C8" s="121" t="s">
        <v>297</v>
      </c>
      <c r="D8" s="121" t="s">
        <v>305</v>
      </c>
      <c r="E8" s="118" t="s">
        <v>306</v>
      </c>
      <c r="F8" s="121" t="s">
        <v>307</v>
      </c>
      <c r="G8" s="118" t="s">
        <v>308</v>
      </c>
      <c r="H8" s="121" t="s">
        <v>309</v>
      </c>
      <c r="I8" s="121" t="s">
        <v>303</v>
      </c>
      <c r="J8" s="118" t="s">
        <v>310</v>
      </c>
    </row>
    <row r="9" ht="18.75" customHeight="1" spans="1:10">
      <c r="A9" s="220" t="s">
        <v>271</v>
      </c>
      <c r="B9" s="121" t="s">
        <v>296</v>
      </c>
      <c r="C9" s="121" t="s">
        <v>297</v>
      </c>
      <c r="D9" s="121" t="s">
        <v>311</v>
      </c>
      <c r="E9" s="118" t="s">
        <v>312</v>
      </c>
      <c r="F9" s="121" t="s">
        <v>307</v>
      </c>
      <c r="G9" s="118" t="s">
        <v>308</v>
      </c>
      <c r="H9" s="121" t="s">
        <v>309</v>
      </c>
      <c r="I9" s="121" t="s">
        <v>303</v>
      </c>
      <c r="J9" s="118" t="s">
        <v>313</v>
      </c>
    </row>
    <row r="10" ht="18.75" customHeight="1" spans="1:10">
      <c r="A10" s="220" t="s">
        <v>271</v>
      </c>
      <c r="B10" s="121" t="s">
        <v>296</v>
      </c>
      <c r="C10" s="121" t="s">
        <v>314</v>
      </c>
      <c r="D10" s="121" t="s">
        <v>315</v>
      </c>
      <c r="E10" s="118" t="s">
        <v>316</v>
      </c>
      <c r="F10" s="121" t="s">
        <v>307</v>
      </c>
      <c r="G10" s="118" t="s">
        <v>317</v>
      </c>
      <c r="H10" s="121" t="s">
        <v>318</v>
      </c>
      <c r="I10" s="121" t="s">
        <v>303</v>
      </c>
      <c r="J10" s="118" t="s">
        <v>319</v>
      </c>
    </row>
    <row r="11" ht="18.75" customHeight="1" spans="1:10">
      <c r="A11" s="220" t="s">
        <v>271</v>
      </c>
      <c r="B11" s="121" t="s">
        <v>296</v>
      </c>
      <c r="C11" s="121" t="s">
        <v>320</v>
      </c>
      <c r="D11" s="121" t="s">
        <v>321</v>
      </c>
      <c r="E11" s="118" t="s">
        <v>322</v>
      </c>
      <c r="F11" s="121" t="s">
        <v>307</v>
      </c>
      <c r="G11" s="118" t="s">
        <v>308</v>
      </c>
      <c r="H11" s="121" t="s">
        <v>309</v>
      </c>
      <c r="I11" s="121" t="s">
        <v>303</v>
      </c>
      <c r="J11" s="118" t="s">
        <v>323</v>
      </c>
    </row>
    <row r="12" ht="18.75" customHeight="1" spans="1:10">
      <c r="A12" s="220" t="s">
        <v>259</v>
      </c>
      <c r="B12" s="121" t="s">
        <v>324</v>
      </c>
      <c r="C12" s="121" t="s">
        <v>297</v>
      </c>
      <c r="D12" s="121" t="s">
        <v>298</v>
      </c>
      <c r="E12" s="118" t="s">
        <v>325</v>
      </c>
      <c r="F12" s="121" t="s">
        <v>300</v>
      </c>
      <c r="G12" s="118" t="s">
        <v>317</v>
      </c>
      <c r="H12" s="121" t="s">
        <v>326</v>
      </c>
      <c r="I12" s="121" t="s">
        <v>303</v>
      </c>
      <c r="J12" s="118" t="s">
        <v>327</v>
      </c>
    </row>
    <row r="13" ht="18.75" customHeight="1" spans="1:10">
      <c r="A13" s="220" t="s">
        <v>259</v>
      </c>
      <c r="B13" s="121" t="s">
        <v>324</v>
      </c>
      <c r="C13" s="121" t="s">
        <v>297</v>
      </c>
      <c r="D13" s="121" t="s">
        <v>298</v>
      </c>
      <c r="E13" s="118" t="s">
        <v>328</v>
      </c>
      <c r="F13" s="121" t="s">
        <v>307</v>
      </c>
      <c r="G13" s="118" t="s">
        <v>173</v>
      </c>
      <c r="H13" s="121" t="s">
        <v>329</v>
      </c>
      <c r="I13" s="121" t="s">
        <v>303</v>
      </c>
      <c r="J13" s="118" t="s">
        <v>330</v>
      </c>
    </row>
    <row r="14" ht="18.75" customHeight="1" spans="1:10">
      <c r="A14" s="220" t="s">
        <v>259</v>
      </c>
      <c r="B14" s="121" t="s">
        <v>324</v>
      </c>
      <c r="C14" s="121" t="s">
        <v>297</v>
      </c>
      <c r="D14" s="121" t="s">
        <v>311</v>
      </c>
      <c r="E14" s="118" t="s">
        <v>331</v>
      </c>
      <c r="F14" s="121" t="s">
        <v>307</v>
      </c>
      <c r="G14" s="118" t="s">
        <v>308</v>
      </c>
      <c r="H14" s="121" t="s">
        <v>309</v>
      </c>
      <c r="I14" s="121" t="s">
        <v>303</v>
      </c>
      <c r="J14" s="118" t="s">
        <v>332</v>
      </c>
    </row>
    <row r="15" ht="18.75" customHeight="1" spans="1:10">
      <c r="A15" s="220" t="s">
        <v>259</v>
      </c>
      <c r="B15" s="121" t="s">
        <v>324</v>
      </c>
      <c r="C15" s="121" t="s">
        <v>314</v>
      </c>
      <c r="D15" s="121" t="s">
        <v>333</v>
      </c>
      <c r="E15" s="118" t="s">
        <v>334</v>
      </c>
      <c r="F15" s="121" t="s">
        <v>307</v>
      </c>
      <c r="G15" s="118" t="s">
        <v>335</v>
      </c>
      <c r="H15" s="121" t="s">
        <v>309</v>
      </c>
      <c r="I15" s="121" t="s">
        <v>303</v>
      </c>
      <c r="J15" s="118" t="s">
        <v>336</v>
      </c>
    </row>
    <row r="16" ht="18.75" customHeight="1" spans="1:10">
      <c r="A16" s="220" t="s">
        <v>259</v>
      </c>
      <c r="B16" s="121" t="s">
        <v>324</v>
      </c>
      <c r="C16" s="121" t="s">
        <v>320</v>
      </c>
      <c r="D16" s="121" t="s">
        <v>321</v>
      </c>
      <c r="E16" s="118" t="s">
        <v>337</v>
      </c>
      <c r="F16" s="121" t="s">
        <v>307</v>
      </c>
      <c r="G16" s="118" t="s">
        <v>335</v>
      </c>
      <c r="H16" s="121" t="s">
        <v>309</v>
      </c>
      <c r="I16" s="121" t="s">
        <v>303</v>
      </c>
      <c r="J16" s="118" t="s">
        <v>338</v>
      </c>
    </row>
    <row r="17" ht="18.75" customHeight="1" spans="1:10">
      <c r="A17" s="220" t="s">
        <v>275</v>
      </c>
      <c r="B17" s="121" t="s">
        <v>339</v>
      </c>
      <c r="C17" s="121" t="s">
        <v>297</v>
      </c>
      <c r="D17" s="121" t="s">
        <v>298</v>
      </c>
      <c r="E17" s="118" t="s">
        <v>340</v>
      </c>
      <c r="F17" s="121" t="s">
        <v>300</v>
      </c>
      <c r="G17" s="118" t="s">
        <v>308</v>
      </c>
      <c r="H17" s="121" t="s">
        <v>309</v>
      </c>
      <c r="I17" s="121" t="s">
        <v>303</v>
      </c>
      <c r="J17" s="118" t="s">
        <v>341</v>
      </c>
    </row>
    <row r="18" ht="18.75" customHeight="1" spans="1:10">
      <c r="A18" s="220" t="s">
        <v>275</v>
      </c>
      <c r="B18" s="121" t="s">
        <v>339</v>
      </c>
      <c r="C18" s="121" t="s">
        <v>297</v>
      </c>
      <c r="D18" s="121" t="s">
        <v>305</v>
      </c>
      <c r="E18" s="118" t="s">
        <v>342</v>
      </c>
      <c r="F18" s="121" t="s">
        <v>307</v>
      </c>
      <c r="G18" s="118" t="s">
        <v>308</v>
      </c>
      <c r="H18" s="121" t="s">
        <v>309</v>
      </c>
      <c r="I18" s="121" t="s">
        <v>303</v>
      </c>
      <c r="J18" s="118" t="s">
        <v>343</v>
      </c>
    </row>
    <row r="19" ht="18.75" customHeight="1" spans="1:10">
      <c r="A19" s="220" t="s">
        <v>275</v>
      </c>
      <c r="B19" s="121" t="s">
        <v>339</v>
      </c>
      <c r="C19" s="121" t="s">
        <v>297</v>
      </c>
      <c r="D19" s="121" t="s">
        <v>344</v>
      </c>
      <c r="E19" s="118" t="s">
        <v>345</v>
      </c>
      <c r="F19" s="121" t="s">
        <v>346</v>
      </c>
      <c r="G19" s="118" t="s">
        <v>347</v>
      </c>
      <c r="H19" s="121" t="s">
        <v>348</v>
      </c>
      <c r="I19" s="121" t="s">
        <v>303</v>
      </c>
      <c r="J19" s="118" t="s">
        <v>349</v>
      </c>
    </row>
    <row r="20" ht="18.75" customHeight="1" spans="1:10">
      <c r="A20" s="220" t="s">
        <v>275</v>
      </c>
      <c r="B20" s="121" t="s">
        <v>339</v>
      </c>
      <c r="C20" s="121" t="s">
        <v>314</v>
      </c>
      <c r="D20" s="121" t="s">
        <v>333</v>
      </c>
      <c r="E20" s="118" t="s">
        <v>350</v>
      </c>
      <c r="F20" s="121" t="s">
        <v>300</v>
      </c>
      <c r="G20" s="118" t="s">
        <v>351</v>
      </c>
      <c r="H20" s="121" t="s">
        <v>352</v>
      </c>
      <c r="I20" s="121" t="s">
        <v>353</v>
      </c>
      <c r="J20" s="118" t="s">
        <v>354</v>
      </c>
    </row>
    <row r="21" ht="18.75" customHeight="1" spans="1:10">
      <c r="A21" s="220" t="s">
        <v>275</v>
      </c>
      <c r="B21" s="121" t="s">
        <v>339</v>
      </c>
      <c r="C21" s="121" t="s">
        <v>320</v>
      </c>
      <c r="D21" s="121" t="s">
        <v>321</v>
      </c>
      <c r="E21" s="118" t="s">
        <v>355</v>
      </c>
      <c r="F21" s="121" t="s">
        <v>307</v>
      </c>
      <c r="G21" s="118" t="s">
        <v>335</v>
      </c>
      <c r="H21" s="121" t="s">
        <v>309</v>
      </c>
      <c r="I21" s="121" t="s">
        <v>303</v>
      </c>
      <c r="J21" s="118" t="s">
        <v>356</v>
      </c>
    </row>
    <row r="22" ht="18.75" customHeight="1" spans="1:10">
      <c r="A22" s="220" t="s">
        <v>277</v>
      </c>
      <c r="B22" s="122" t="s">
        <v>357</v>
      </c>
      <c r="C22" s="121" t="s">
        <v>297</v>
      </c>
      <c r="D22" s="121" t="s">
        <v>298</v>
      </c>
      <c r="E22" s="118" t="s">
        <v>358</v>
      </c>
      <c r="F22" s="121" t="s">
        <v>300</v>
      </c>
      <c r="G22" s="118" t="s">
        <v>301</v>
      </c>
      <c r="H22" s="121" t="s">
        <v>359</v>
      </c>
      <c r="I22" s="121" t="s">
        <v>303</v>
      </c>
      <c r="J22" s="118" t="s">
        <v>327</v>
      </c>
    </row>
    <row r="23" ht="18.75" customHeight="1" spans="1:10">
      <c r="A23" s="220" t="s">
        <v>277</v>
      </c>
      <c r="B23" s="123"/>
      <c r="C23" s="121" t="s">
        <v>297</v>
      </c>
      <c r="D23" s="121" t="s">
        <v>305</v>
      </c>
      <c r="E23" s="118" t="s">
        <v>360</v>
      </c>
      <c r="F23" s="121" t="s">
        <v>307</v>
      </c>
      <c r="G23" s="118" t="s">
        <v>335</v>
      </c>
      <c r="H23" s="121" t="s">
        <v>309</v>
      </c>
      <c r="I23" s="121" t="s">
        <v>303</v>
      </c>
      <c r="J23" s="118" t="s">
        <v>361</v>
      </c>
    </row>
    <row r="24" ht="18.75" customHeight="1" spans="1:10">
      <c r="A24" s="220" t="s">
        <v>277</v>
      </c>
      <c r="B24" s="123"/>
      <c r="C24" s="121" t="s">
        <v>297</v>
      </c>
      <c r="D24" s="121" t="s">
        <v>311</v>
      </c>
      <c r="E24" s="118" t="s">
        <v>331</v>
      </c>
      <c r="F24" s="121" t="s">
        <v>307</v>
      </c>
      <c r="G24" s="118" t="s">
        <v>335</v>
      </c>
      <c r="H24" s="121" t="s">
        <v>309</v>
      </c>
      <c r="I24" s="121" t="s">
        <v>303</v>
      </c>
      <c r="J24" s="118" t="s">
        <v>362</v>
      </c>
    </row>
    <row r="25" ht="18.75" customHeight="1" spans="1:10">
      <c r="A25" s="220" t="s">
        <v>277</v>
      </c>
      <c r="B25" s="123"/>
      <c r="C25" s="121" t="s">
        <v>314</v>
      </c>
      <c r="D25" s="121" t="s">
        <v>333</v>
      </c>
      <c r="E25" s="118" t="s">
        <v>334</v>
      </c>
      <c r="F25" s="121" t="s">
        <v>307</v>
      </c>
      <c r="G25" s="118" t="s">
        <v>335</v>
      </c>
      <c r="H25" s="121" t="s">
        <v>309</v>
      </c>
      <c r="I25" s="121" t="s">
        <v>303</v>
      </c>
      <c r="J25" s="118" t="s">
        <v>336</v>
      </c>
    </row>
    <row r="26" ht="18.75" customHeight="1" spans="1:10">
      <c r="A26" s="220" t="s">
        <v>277</v>
      </c>
      <c r="B26" s="124"/>
      <c r="C26" s="121" t="s">
        <v>320</v>
      </c>
      <c r="D26" s="121" t="s">
        <v>321</v>
      </c>
      <c r="E26" s="118" t="s">
        <v>363</v>
      </c>
      <c r="F26" s="121" t="s">
        <v>307</v>
      </c>
      <c r="G26" s="118" t="s">
        <v>335</v>
      </c>
      <c r="H26" s="121" t="s">
        <v>309</v>
      </c>
      <c r="I26" s="121" t="s">
        <v>303</v>
      </c>
      <c r="J26" s="118" t="s">
        <v>338</v>
      </c>
    </row>
    <row r="27" ht="18.75" customHeight="1" spans="1:10">
      <c r="A27" s="220" t="s">
        <v>273</v>
      </c>
      <c r="B27" s="121" t="s">
        <v>364</v>
      </c>
      <c r="C27" s="121" t="s">
        <v>297</v>
      </c>
      <c r="D27" s="121" t="s">
        <v>298</v>
      </c>
      <c r="E27" s="118" t="s">
        <v>365</v>
      </c>
      <c r="F27" s="121" t="s">
        <v>307</v>
      </c>
      <c r="G27" s="118" t="s">
        <v>366</v>
      </c>
      <c r="H27" s="121" t="s">
        <v>367</v>
      </c>
      <c r="I27" s="121" t="s">
        <v>303</v>
      </c>
      <c r="J27" s="118" t="s">
        <v>368</v>
      </c>
    </row>
    <row r="28" ht="18.75" customHeight="1" spans="1:10">
      <c r="A28" s="220" t="s">
        <v>273</v>
      </c>
      <c r="B28" s="121" t="s">
        <v>364</v>
      </c>
      <c r="C28" s="121" t="s">
        <v>297</v>
      </c>
      <c r="D28" s="121" t="s">
        <v>298</v>
      </c>
      <c r="E28" s="118" t="s">
        <v>369</v>
      </c>
      <c r="F28" s="121" t="s">
        <v>307</v>
      </c>
      <c r="G28" s="118" t="s">
        <v>370</v>
      </c>
      <c r="H28" s="121" t="s">
        <v>371</v>
      </c>
      <c r="I28" s="121" t="s">
        <v>303</v>
      </c>
      <c r="J28" s="118" t="s">
        <v>372</v>
      </c>
    </row>
    <row r="29" ht="18.75" customHeight="1" spans="1:10">
      <c r="A29" s="220" t="s">
        <v>273</v>
      </c>
      <c r="B29" s="121" t="s">
        <v>364</v>
      </c>
      <c r="C29" s="121" t="s">
        <v>297</v>
      </c>
      <c r="D29" s="121" t="s">
        <v>298</v>
      </c>
      <c r="E29" s="118" t="s">
        <v>373</v>
      </c>
      <c r="F29" s="121" t="s">
        <v>300</v>
      </c>
      <c r="G29" s="118" t="s">
        <v>301</v>
      </c>
      <c r="H29" s="121" t="s">
        <v>374</v>
      </c>
      <c r="I29" s="121" t="s">
        <v>303</v>
      </c>
      <c r="J29" s="118" t="s">
        <v>375</v>
      </c>
    </row>
    <row r="30" ht="18.75" customHeight="1" spans="1:10">
      <c r="A30" s="220" t="s">
        <v>273</v>
      </c>
      <c r="B30" s="121" t="s">
        <v>364</v>
      </c>
      <c r="C30" s="121" t="s">
        <v>297</v>
      </c>
      <c r="D30" s="121" t="s">
        <v>305</v>
      </c>
      <c r="E30" s="118" t="s">
        <v>376</v>
      </c>
      <c r="F30" s="121" t="s">
        <v>307</v>
      </c>
      <c r="G30" s="118" t="s">
        <v>308</v>
      </c>
      <c r="H30" s="121" t="s">
        <v>309</v>
      </c>
      <c r="I30" s="121" t="s">
        <v>303</v>
      </c>
      <c r="J30" s="118" t="s">
        <v>377</v>
      </c>
    </row>
    <row r="31" ht="18.75" customHeight="1" spans="1:10">
      <c r="A31" s="220" t="s">
        <v>273</v>
      </c>
      <c r="B31" s="121" t="s">
        <v>364</v>
      </c>
      <c r="C31" s="121" t="s">
        <v>297</v>
      </c>
      <c r="D31" s="121" t="s">
        <v>344</v>
      </c>
      <c r="E31" s="118" t="s">
        <v>345</v>
      </c>
      <c r="F31" s="121" t="s">
        <v>300</v>
      </c>
      <c r="G31" s="118" t="s">
        <v>378</v>
      </c>
      <c r="H31" s="121" t="s">
        <v>379</v>
      </c>
      <c r="I31" s="121" t="s">
        <v>303</v>
      </c>
      <c r="J31" s="118" t="s">
        <v>380</v>
      </c>
    </row>
    <row r="32" ht="18.75" customHeight="1" spans="1:10">
      <c r="A32" s="220" t="s">
        <v>273</v>
      </c>
      <c r="B32" s="121" t="s">
        <v>364</v>
      </c>
      <c r="C32" s="121" t="s">
        <v>314</v>
      </c>
      <c r="D32" s="121" t="s">
        <v>333</v>
      </c>
      <c r="E32" s="118" t="s">
        <v>334</v>
      </c>
      <c r="F32" s="121" t="s">
        <v>307</v>
      </c>
      <c r="G32" s="118" t="s">
        <v>308</v>
      </c>
      <c r="H32" s="121" t="s">
        <v>309</v>
      </c>
      <c r="I32" s="121" t="s">
        <v>303</v>
      </c>
      <c r="J32" s="118" t="s">
        <v>381</v>
      </c>
    </row>
    <row r="33" ht="18.75" customHeight="1" spans="1:10">
      <c r="A33" s="220" t="s">
        <v>273</v>
      </c>
      <c r="B33" s="121" t="s">
        <v>364</v>
      </c>
      <c r="C33" s="121" t="s">
        <v>320</v>
      </c>
      <c r="D33" s="121" t="s">
        <v>321</v>
      </c>
      <c r="E33" s="118" t="s">
        <v>382</v>
      </c>
      <c r="F33" s="121" t="s">
        <v>307</v>
      </c>
      <c r="G33" s="118" t="s">
        <v>308</v>
      </c>
      <c r="H33" s="121" t="s">
        <v>309</v>
      </c>
      <c r="I33" s="121" t="s">
        <v>303</v>
      </c>
      <c r="J33" s="118" t="s">
        <v>383</v>
      </c>
    </row>
    <row r="34" ht="18.75" customHeight="1" spans="1:10">
      <c r="A34" s="220" t="s">
        <v>266</v>
      </c>
      <c r="B34" s="122" t="s">
        <v>384</v>
      </c>
      <c r="C34" s="121" t="s">
        <v>297</v>
      </c>
      <c r="D34" s="121" t="s">
        <v>298</v>
      </c>
      <c r="E34" s="118" t="s">
        <v>385</v>
      </c>
      <c r="F34" s="121" t="s">
        <v>300</v>
      </c>
      <c r="G34" s="118" t="s">
        <v>386</v>
      </c>
      <c r="H34" s="121" t="s">
        <v>359</v>
      </c>
      <c r="I34" s="121" t="s">
        <v>303</v>
      </c>
      <c r="J34" s="118" t="s">
        <v>327</v>
      </c>
    </row>
    <row r="35" ht="18.75" customHeight="1" spans="1:10">
      <c r="A35" s="220" t="s">
        <v>266</v>
      </c>
      <c r="B35" s="123"/>
      <c r="C35" s="121" t="s">
        <v>297</v>
      </c>
      <c r="D35" s="121" t="s">
        <v>305</v>
      </c>
      <c r="E35" s="118" t="s">
        <v>360</v>
      </c>
      <c r="F35" s="121" t="s">
        <v>307</v>
      </c>
      <c r="G35" s="118" t="s">
        <v>387</v>
      </c>
      <c r="H35" s="121" t="s">
        <v>309</v>
      </c>
      <c r="I35" s="121" t="s">
        <v>303</v>
      </c>
      <c r="J35" s="118" t="s">
        <v>388</v>
      </c>
    </row>
    <row r="36" ht="18.75" customHeight="1" spans="1:10">
      <c r="A36" s="220" t="s">
        <v>266</v>
      </c>
      <c r="B36" s="123"/>
      <c r="C36" s="121" t="s">
        <v>297</v>
      </c>
      <c r="D36" s="121" t="s">
        <v>311</v>
      </c>
      <c r="E36" s="118" t="s">
        <v>389</v>
      </c>
      <c r="F36" s="121" t="s">
        <v>307</v>
      </c>
      <c r="G36" s="118" t="s">
        <v>387</v>
      </c>
      <c r="H36" s="121" t="s">
        <v>309</v>
      </c>
      <c r="I36" s="121" t="s">
        <v>303</v>
      </c>
      <c r="J36" s="118" t="s">
        <v>390</v>
      </c>
    </row>
    <row r="37" ht="18.75" customHeight="1" spans="1:10">
      <c r="A37" s="220" t="s">
        <v>266</v>
      </c>
      <c r="B37" s="123"/>
      <c r="C37" s="121" t="s">
        <v>314</v>
      </c>
      <c r="D37" s="121" t="s">
        <v>333</v>
      </c>
      <c r="E37" s="118" t="s">
        <v>334</v>
      </c>
      <c r="F37" s="121" t="s">
        <v>307</v>
      </c>
      <c r="G37" s="118" t="s">
        <v>387</v>
      </c>
      <c r="H37" s="121" t="s">
        <v>309</v>
      </c>
      <c r="I37" s="121" t="s">
        <v>303</v>
      </c>
      <c r="J37" s="118" t="s">
        <v>336</v>
      </c>
    </row>
    <row r="38" ht="18.75" customHeight="1" spans="1:10">
      <c r="A38" s="220" t="s">
        <v>266</v>
      </c>
      <c r="B38" s="124"/>
      <c r="C38" s="121" t="s">
        <v>320</v>
      </c>
      <c r="D38" s="121" t="s">
        <v>321</v>
      </c>
      <c r="E38" s="118" t="s">
        <v>363</v>
      </c>
      <c r="F38" s="121" t="s">
        <v>307</v>
      </c>
      <c r="G38" s="118" t="s">
        <v>387</v>
      </c>
      <c r="H38" s="121" t="s">
        <v>309</v>
      </c>
      <c r="I38" s="121" t="s">
        <v>303</v>
      </c>
      <c r="J38" s="118" t="s">
        <v>338</v>
      </c>
    </row>
    <row r="39" ht="18.75" customHeight="1" spans="1:10">
      <c r="A39" s="220" t="s">
        <v>279</v>
      </c>
      <c r="B39" s="121" t="s">
        <v>391</v>
      </c>
      <c r="C39" s="121" t="s">
        <v>297</v>
      </c>
      <c r="D39" s="121" t="s">
        <v>298</v>
      </c>
      <c r="E39" s="118" t="s">
        <v>392</v>
      </c>
      <c r="F39" s="121" t="s">
        <v>300</v>
      </c>
      <c r="G39" s="118" t="s">
        <v>393</v>
      </c>
      <c r="H39" s="121" t="s">
        <v>302</v>
      </c>
      <c r="I39" s="121" t="s">
        <v>303</v>
      </c>
      <c r="J39" s="118" t="s">
        <v>394</v>
      </c>
    </row>
    <row r="40" ht="18.75" customHeight="1" spans="1:10">
      <c r="A40" s="220" t="s">
        <v>279</v>
      </c>
      <c r="B40" s="121" t="s">
        <v>391</v>
      </c>
      <c r="C40" s="121" t="s">
        <v>297</v>
      </c>
      <c r="D40" s="121" t="s">
        <v>305</v>
      </c>
      <c r="E40" s="118" t="s">
        <v>395</v>
      </c>
      <c r="F40" s="121" t="s">
        <v>307</v>
      </c>
      <c r="G40" s="118" t="s">
        <v>396</v>
      </c>
      <c r="H40" s="121" t="s">
        <v>309</v>
      </c>
      <c r="I40" s="121" t="s">
        <v>303</v>
      </c>
      <c r="J40" s="118" t="s">
        <v>397</v>
      </c>
    </row>
    <row r="41" ht="18.75" customHeight="1" spans="1:10">
      <c r="A41" s="220" t="s">
        <v>279</v>
      </c>
      <c r="B41" s="121" t="s">
        <v>391</v>
      </c>
      <c r="C41" s="121" t="s">
        <v>297</v>
      </c>
      <c r="D41" s="121" t="s">
        <v>311</v>
      </c>
      <c r="E41" s="118" t="s">
        <v>398</v>
      </c>
      <c r="F41" s="121" t="s">
        <v>307</v>
      </c>
      <c r="G41" s="118" t="s">
        <v>308</v>
      </c>
      <c r="H41" s="121" t="s">
        <v>309</v>
      </c>
      <c r="I41" s="121" t="s">
        <v>303</v>
      </c>
      <c r="J41" s="118" t="s">
        <v>399</v>
      </c>
    </row>
    <row r="42" ht="18.75" customHeight="1" spans="1:10">
      <c r="A42" s="220" t="s">
        <v>279</v>
      </c>
      <c r="B42" s="121" t="s">
        <v>391</v>
      </c>
      <c r="C42" s="121" t="s">
        <v>314</v>
      </c>
      <c r="D42" s="121" t="s">
        <v>333</v>
      </c>
      <c r="E42" s="118" t="s">
        <v>334</v>
      </c>
      <c r="F42" s="121" t="s">
        <v>307</v>
      </c>
      <c r="G42" s="118" t="s">
        <v>308</v>
      </c>
      <c r="H42" s="121" t="s">
        <v>309</v>
      </c>
      <c r="I42" s="121" t="s">
        <v>303</v>
      </c>
      <c r="J42" s="118" t="s">
        <v>336</v>
      </c>
    </row>
    <row r="43" ht="18.75" customHeight="1" spans="1:10">
      <c r="A43" s="220" t="s">
        <v>279</v>
      </c>
      <c r="B43" s="121" t="s">
        <v>391</v>
      </c>
      <c r="C43" s="121" t="s">
        <v>314</v>
      </c>
      <c r="D43" s="121" t="s">
        <v>315</v>
      </c>
      <c r="E43" s="118" t="s">
        <v>400</v>
      </c>
      <c r="F43" s="121" t="s">
        <v>307</v>
      </c>
      <c r="G43" s="118" t="s">
        <v>174</v>
      </c>
      <c r="H43" s="121" t="s">
        <v>318</v>
      </c>
      <c r="I43" s="121" t="s">
        <v>303</v>
      </c>
      <c r="J43" s="118" t="s">
        <v>401</v>
      </c>
    </row>
    <row r="44" ht="18.75" customHeight="1" spans="1:10">
      <c r="A44" s="220" t="s">
        <v>279</v>
      </c>
      <c r="B44" s="121" t="s">
        <v>391</v>
      </c>
      <c r="C44" s="121" t="s">
        <v>320</v>
      </c>
      <c r="D44" s="121" t="s">
        <v>321</v>
      </c>
      <c r="E44" s="118" t="s">
        <v>402</v>
      </c>
      <c r="F44" s="121" t="s">
        <v>307</v>
      </c>
      <c r="G44" s="118" t="s">
        <v>308</v>
      </c>
      <c r="H44" s="121" t="s">
        <v>309</v>
      </c>
      <c r="I44" s="121" t="s">
        <v>303</v>
      </c>
      <c r="J44" s="118" t="s">
        <v>338</v>
      </c>
    </row>
  </sheetData>
  <mergeCells count="16">
    <mergeCell ref="A2:J2"/>
    <mergeCell ref="A3:H3"/>
    <mergeCell ref="A7:A11"/>
    <mergeCell ref="A12:A16"/>
    <mergeCell ref="A17:A21"/>
    <mergeCell ref="A22:A26"/>
    <mergeCell ref="A27:A33"/>
    <mergeCell ref="A34:A38"/>
    <mergeCell ref="A39:A44"/>
    <mergeCell ref="B7:B11"/>
    <mergeCell ref="B12:B16"/>
    <mergeCell ref="B17:B21"/>
    <mergeCell ref="B22:B26"/>
    <mergeCell ref="B27:B33"/>
    <mergeCell ref="B34:B38"/>
    <mergeCell ref="B39:B4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2025-03-18T02:08:00Z</dcterms:created>
  <dcterms:modified xsi:type="dcterms:W3CDTF">2025-03-18T07:36:45Z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EF005453ACAA40819C7903B8503CF234_13</vt:lpwstr>
  </property>
  <property fmtid="{D5CDD505-2E9C-101B-9397-08002B2CF9AE}" pid="3" name="KSOProductBuildVer">
    <vt:lpwstr>2052-12.1.0.17145</vt:lpwstr>
  </property>
</Properties>
</file>