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预算公开\永德县检验检测所\"/>
    </mc:Choice>
  </mc:AlternateContent>
  <xr:revisionPtr revIDLastSave="0" documentId="13_ncr:1_{4FBD953B-B700-410A-89D9-8CF16DDF5052}" xr6:coauthVersionLast="47" xr6:coauthVersionMax="47" xr10:uidLastSave="{00000000-0000-0000-0000-000000000000}"/>
  <bookViews>
    <workbookView xWindow="28680" yWindow="-120" windowWidth="24240" windowHeight="13290" firstSheet="8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A3" i="3"/>
  <c r="A2" i="3"/>
  <c r="A3" i="2"/>
  <c r="A2" i="2"/>
  <c r="D38" i="1"/>
  <c r="B37" i="1"/>
  <c r="B34" i="1"/>
  <c r="B38" i="1" s="1"/>
  <c r="D5" i="1"/>
  <c r="B5" i="1"/>
  <c r="A3" i="1"/>
  <c r="A2" i="1"/>
</calcChain>
</file>

<file path=xl/sharedStrings.xml><?xml version="1.0" encoding="utf-8"?>
<sst xmlns="http://schemas.openxmlformats.org/spreadsheetml/2006/main" count="848" uniqueCount="381">
  <si>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</si>
  <si>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</si>
  <si>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</si>
  <si>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</si>
  <si>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</si>
  <si>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</si>
  <si>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</si>
  <si>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</si>
  <si>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</si>
  <si>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</si>
  <si>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</si>
  <si>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</si>
  <si>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</si>
  <si>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</si>
  <si>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</si>
  <si>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</si>
  <si>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</si>
  <si>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</si>
  <si>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</si>
  <si>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</si>
  <si>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</si>
  <si>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</si>
  <si>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</si>
  <si>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</si>
  <si>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</si>
  <si>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</si>
  <si>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</si>
  <si>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</si>
  <si>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</si>
  <si>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</si>
  <si>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</si>
  <si>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</si>
  <si>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</si>
  <si>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</si>
  <si>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</si>
  <si>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</si>
  <si>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</si>
  <si>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</si>
  <si>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</si>
  <si>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</si>
  <si>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</si>
  <si>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</si>
  <si>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</si>
  <si>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</si>
  <si>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</si>
  <si>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</si>
  <si>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</si>
  <si>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</si>
  <si>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</si>
  <si>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</si>
  <si>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</si>
  <si>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</si>
  <si>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</si>
  <si>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</si>
  <si>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</si>
  <si>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</si>
  <si>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</si>
  <si>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</si>
  <si>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</si>
  <si>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</si>
  <si>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</si>
  <si>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</si>
  <si>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</si>
  <si>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</si>
  <si>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</si>
  <si>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</si>
  <si>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</si>
  <si>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</si>
  <si>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</si>
  <si>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</si>
  <si>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344001</t>
  </si>
  <si>
    <t>永德县检验检测所</t>
  </si>
  <si>
    <t>注：部门无上年结转结余预算，故该表为空表。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</si>
  <si>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</si>
  <si>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</si>
  <si>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</si>
  <si>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</si>
  <si>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</si>
  <si>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</si>
  <si>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</si>
  <si>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</si>
  <si>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</si>
  <si>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</si>
  <si>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</si>
  <si>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</si>
  <si>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</si>
  <si>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</si>
  <si>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</si>
  <si>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</si>
  <si>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</si>
  <si>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</si>
  <si>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</si>
  <si>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</si>
  <si>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</si>
  <si>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</si>
  <si>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</si>
  <si>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</si>
  <si>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</si>
  <si>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</si>
  <si>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</si>
  <si>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</si>
  <si>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</si>
  <si>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</si>
  <si>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</si>
  <si>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</si>
  <si>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2130109</t>
  </si>
  <si>
    <t>农产品质量安全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</si>
  <si>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</si>
  <si>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</si>
  <si>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</si>
  <si>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</si>
  <si>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</si>
  <si>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</si>
  <si>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</si>
  <si>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</si>
  <si>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</si>
  <si>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</si>
  <si>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</si>
  <si>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</si>
  <si>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</si>
  <si>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</si>
  <si>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</si>
  <si>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</si>
  <si>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</si>
  <si>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</si>
  <si>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</si>
  <si>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</si>
  <si>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</si>
  <si>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</si>
  <si>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</si>
  <si>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</si>
  <si>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</si>
  <si>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</si>
  <si>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</si>
  <si>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</si>
  <si>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</si>
  <si>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</si>
  <si>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</si>
  <si>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</si>
  <si>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</si>
  <si>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</si>
  <si>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</si>
  <si>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</si>
  <si>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</si>
  <si>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</si>
  <si>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</si>
  <si>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</si>
  <si>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</si>
  <si>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</si>
  <si>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</si>
  <si>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</si>
  <si>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</si>
  <si>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</si>
  <si>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</si>
  <si>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</si>
  <si>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</si>
  <si>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</si>
  <si>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</si>
  <si>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</si>
  <si>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</si>
  <si>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</si>
  <si>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</si>
  <si>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</si>
  <si>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</si>
  <si>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</si>
  <si>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</si>
  <si>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</si>
  <si>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</si>
  <si>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</si>
  <si>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</si>
  <si>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</si>
  <si>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</si>
  <si>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</si>
  <si>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</si>
  <si>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</si>
  <si>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</si>
  <si>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</si>
  <si>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</si>
  <si>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</si>
  <si>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</si>
  <si>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</si>
  <si>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</si>
  <si>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</si>
  <si>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</si>
  <si>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</si>
  <si>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</si>
  <si>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</si>
  <si>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</si>
  <si>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</si>
  <si>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</si>
  <si>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</si>
  <si>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</si>
  <si>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530923251100003802243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</si>
  <si>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</si>
  <si>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</si>
  <si>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</si>
  <si>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</si>
  <si>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</si>
  <si>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</si>
  <si>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</si>
  <si>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530923251100003802244</t>
  </si>
  <si>
    <t>事业人员参照公务员规范后绩效奖</t>
  </si>
  <si>
    <t>530923251100003802260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</si>
  <si>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</si>
  <si>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</si>
  <si>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</si>
  <si>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</si>
  <si>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</si>
  <si>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</si>
  <si>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</si>
  <si>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</si>
  <si>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</si>
  <si>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</si>
  <si>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</si>
  <si>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</si>
  <si>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</si>
  <si>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530923251100003802245</t>
  </si>
  <si>
    <t>30113</t>
  </si>
  <si>
    <t>530923251100003802247</t>
  </si>
  <si>
    <t>运转类公用经费</t>
  </si>
  <si>
    <t>30207</t>
  </si>
  <si>
    <t>邮电费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</si>
  <si>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</si>
  <si>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</si>
  <si>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</si>
  <si>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</si>
  <si>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</si>
  <si>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</si>
  <si>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</si>
  <si>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</si>
  <si>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530923251100003802697</t>
  </si>
  <si>
    <t>公务接待费（公用经费）</t>
  </si>
  <si>
    <t>30217</t>
  </si>
  <si>
    <t>2010301</t>
  </si>
  <si>
    <t>行政运行</t>
  </si>
  <si>
    <t>530923251100003802246</t>
  </si>
  <si>
    <t>工会经费</t>
  </si>
  <si>
    <t>30228</t>
  </si>
  <si>
    <t>530923251100003802262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</si>
  <si>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</si>
  <si>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</si>
  <si>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</si>
  <si>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</si>
  <si>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</si>
  <si>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</si>
  <si>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</si>
  <si>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</si>
  <si>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</si>
  <si>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2025年检验检测项目工作经费</t>
  </si>
  <si>
    <t>专项业务类</t>
  </si>
  <si>
    <t>530923251100003796813</t>
  </si>
  <si>
    <t>30218</t>
  </si>
  <si>
    <t>专用材料费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</si>
  <si>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</si>
  <si>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</si>
  <si>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</si>
  <si>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</si>
  <si>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</si>
  <si>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</si>
  <si>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</si>
  <si>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</si>
  <si>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</si>
  <si>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</si>
  <si>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</si>
  <si>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</si>
  <si>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</si>
  <si>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快速检测样本数量</t>
  </si>
  <si>
    <t>&gt;=</t>
  </si>
  <si>
    <t>1000</t>
  </si>
  <si>
    <t>个</t>
  </si>
  <si>
    <t>定量指标</t>
  </si>
  <si>
    <t>反映检测样本数量</t>
  </si>
  <si>
    <t>覆盖农产品种类数</t>
  </si>
  <si>
    <t>80</t>
  </si>
  <si>
    <t>%</t>
  </si>
  <si>
    <t>反映覆盖农产品种类数</t>
  </si>
  <si>
    <t>检测覆盖乡镇数量</t>
  </si>
  <si>
    <t>=</t>
  </si>
  <si>
    <t>10</t>
  </si>
  <si>
    <t>反映检测覆盖乡镇数量</t>
  </si>
  <si>
    <t>定性定量检测样本数量</t>
  </si>
  <si>
    <t>680</t>
  </si>
  <si>
    <t>反映农产品定性定量检测个数</t>
  </si>
  <si>
    <t>质量指标</t>
  </si>
  <si>
    <t>抽检监测结果系统录入率</t>
  </si>
  <si>
    <t>100</t>
  </si>
  <si>
    <t>反映抽检监测结果系统录入率</t>
  </si>
  <si>
    <t>定性检测准确率</t>
  </si>
  <si>
    <t>98</t>
  </si>
  <si>
    <t>反映定性定量检测准确率</t>
  </si>
  <si>
    <t>时效指标</t>
  </si>
  <si>
    <t>检测任务按时完成率</t>
  </si>
  <si>
    <t>反映检测任务按时完成率</t>
  </si>
  <si>
    <t>成本指标</t>
  </si>
  <si>
    <t>经济成本指标</t>
  </si>
  <si>
    <t>&lt;=</t>
  </si>
  <si>
    <t>万元</t>
  </si>
  <si>
    <t>反映项目投入资金</t>
  </si>
  <si>
    <t>效益指标</t>
  </si>
  <si>
    <t>经济效益</t>
  </si>
  <si>
    <t>减少经济损失</t>
  </si>
  <si>
    <t>反映减少经济损失情况</t>
  </si>
  <si>
    <t>提高农产品附加值</t>
  </si>
  <si>
    <t>提升</t>
  </si>
  <si>
    <t>定性指标</t>
  </si>
  <si>
    <t>反映农产品附加值提高情况</t>
  </si>
  <si>
    <t>社会效益</t>
  </si>
  <si>
    <t>检测结果公开率</t>
  </si>
  <si>
    <t>反映检测结果公开情况</t>
  </si>
  <si>
    <t>农产品质量安全重大事故发生率</t>
  </si>
  <si>
    <t>0</t>
  </si>
  <si>
    <t>反映农产品质量安全重大事故发生率</t>
  </si>
  <si>
    <t>生态效益</t>
  </si>
  <si>
    <t>农产品投入品合理使用</t>
  </si>
  <si>
    <t>合理</t>
  </si>
  <si>
    <t>反映农产品投入品的合理使用情况</t>
  </si>
  <si>
    <t>生态农业面积占比提升</t>
  </si>
  <si>
    <t>反映生态农业面积占比提升</t>
  </si>
  <si>
    <t>满意度指标</t>
  </si>
  <si>
    <t>服务对象满意度</t>
  </si>
  <si>
    <t>受益群众满意度</t>
  </si>
  <si>
    <t>97</t>
  </si>
  <si>
    <t>反映受益群众满意度</t>
  </si>
  <si>
    <t>预算06表</t>
  </si>
  <si>
    <t>政府性基金预算支出预算表</t>
  </si>
  <si>
    <t>单位名称：临沧市发展和改革委员会</t>
  </si>
  <si>
    <t>本年政府性基金预算支出</t>
  </si>
  <si>
    <t>注：部门本年度无政府性基金预算，故该表为空表。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</si>
  <si>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</si>
  <si>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</si>
  <si>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</si>
  <si>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</si>
  <si>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</si>
  <si>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</si>
  <si>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</si>
  <si>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</si>
  <si>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</si>
  <si>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</si>
  <si>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电脑固态硬盘及内存条</t>
  </si>
  <si>
    <t>磁盘机</t>
  </si>
  <si>
    <t>套</t>
  </si>
  <si>
    <t>其他办公用品</t>
  </si>
  <si>
    <t>制作印章费用</t>
  </si>
  <si>
    <t>一体化核算系统UK制作费</t>
  </si>
  <si>
    <t>其他信息化设备</t>
  </si>
  <si>
    <t>汽车燃油</t>
  </si>
  <si>
    <t>柴油</t>
  </si>
  <si>
    <t>元</t>
  </si>
  <si>
    <t>汽车维修保养费</t>
  </si>
  <si>
    <t>车辆维修和保养服务</t>
  </si>
  <si>
    <t>汽车保险费</t>
  </si>
  <si>
    <t>机动车保险服务</t>
  </si>
  <si>
    <t>预算08表</t>
  </si>
  <si>
    <t>政府购买服务项目</t>
  </si>
  <si>
    <t>政府购买服务目录</t>
  </si>
  <si>
    <t>注：部门无本年度政府购买服务预算，故该表为空表。</t>
  </si>
  <si>
    <t>预算09-1表</t>
  </si>
  <si>
    <t>单位名称（项目）</t>
  </si>
  <si>
    <t>地区</t>
  </si>
  <si>
    <t>政府性基金</t>
  </si>
  <si>
    <t>-</t>
  </si>
  <si>
    <t>注：部门本年度无县对下转移支付预算，故该表为空表。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</si>
  <si>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</si>
  <si>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</si>
  <si>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</si>
  <si>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</si>
  <si>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</si>
  <si>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</si>
  <si>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</si>
  <si>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</si>
  <si>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</si>
  <si>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注：部门本年度无新增资产配置预算，故该表为空表。</t>
  </si>
  <si>
    <t>预算11表</t>
  </si>
  <si>
    <t>上级补助</t>
  </si>
  <si>
    <t>注：部门本年度无转移支付补助项目支出预算，故该表为空表。</t>
  </si>
  <si>
    <t>预算12表</t>
  </si>
  <si>
    <t>项目级次</t>
  </si>
  <si>
    <t>311 专项业务类</t>
  </si>
  <si>
    <t>本级</t>
  </si>
  <si>
    <t/>
  </si>
  <si>
    <t xml:space="preserve"> 计划在项目执行期将采集1000个农产品样本进行检测，涵盖不同季节、不同产地的各类农产品，以确保检测结果的全面性和代表性。通过开展农产品质量安全批次/千人监测任务680个，提高农产品质量，保障农产品质量安全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</si>
</sst>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h:mm:ss"/>
    <numFmt numFmtId="177" formatCode="#,##0;\-#,##0;;@"/>
    <numFmt numFmtId="178" formatCode="yyyy\-mm\-dd\ hh:mm:ss"/>
    <numFmt numFmtId="179" formatCode="#,##0.00;\-#,##0.00;;@"/>
    <numFmt numFmtId="182" formatCode="yyyy\-mm\-dd"/>
  </numFmts>
  <fonts count="3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2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000000"/>
      <name val="Arial"/>
      <family val="2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30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>
      <alignment vertical="top"/>
      <protection locked="0"/>
    </xf>
    <xf numFmtId="178" fontId="7" fillId="0" borderId="7">
      <alignment horizontal="right" vertical="center"/>
    </xf>
    <xf numFmtId="182" fontId="7" fillId="0" borderId="7">
      <alignment horizontal="right" vertical="center"/>
    </xf>
    <xf numFmtId="10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</cellStyleXfs>
  <cellXfs count="237">
    <xf numFmtId="0" fontId="0" fillId="0" borderId="0" xfId="0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7" fontId="7" fillId="0" borderId="7" xfId="8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9" fontId="16" fillId="0" borderId="7" xfId="0" applyNumberFormat="1" applyFont="1" applyBorder="1" applyAlignment="1" applyProtection="1">
      <alignment horizontal="right" vertical="center"/>
    </xf>
    <xf numFmtId="179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9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" fillId="0" borderId="7" xfId="0" applyFont="1" applyBorder="1" applyAlignment="1">
      <alignment horizontal="left" vertical="center" wrapText="1" indent="2"/>
      <protection locked="0"/>
    </xf>
    <xf numFmtId="0" fontId="24" fillId="0" borderId="0" xfId="0" applyFont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22" fillId="0" borderId="0" xfId="0" applyFont="1" applyProtection="1">
      <alignment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quotePrefix="1" applyFont="1" applyBorder="1" applyAlignment="1" applyProtection="1">
      <alignment horizontal="left" vertical="center" wrapText="1" indent="1"/>
    </xf>
    <xf numFmtId="0" fontId="2" fillId="0" borderId="7" xfId="0" quotePrefix="1" applyFont="1" applyBorder="1" applyAlignment="1" applyProtection="1">
      <alignment horizontal="left" vertical="center" wrapText="1" indent="2"/>
    </xf>
    <xf numFmtId="0" fontId="5" fillId="0" borderId="6" xfId="0" quotePrefix="1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2" fillId="0" borderId="0" xfId="0" applyNumberFormat="1" applyFont="1" applyAlignment="1" applyProtection="1"/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2" fillId="0" borderId="6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>
      <alignment vertical="top"/>
      <protection locked="0"/>
    </xf>
    <xf numFmtId="0" fontId="5" fillId="0" borderId="7" xfId="0" quotePrefix="1" applyFont="1" applyBorder="1" applyAlignment="1" applyProtection="1">
      <alignment horizontal="left" vertical="center" wrapText="1" indent="1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right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8" fillId="0" borderId="0" xfId="0" applyFont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5" fillId="0" borderId="13" xfId="0" applyFont="1" applyBorder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</cellXfs>
  <cellStyles count="9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8"/>
  <sheetViews>
    <sheetView showZeros="0" topLeftCell="A27" workbookViewId="0"/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5" customHeight="1">
      <c r="D1" s="19" t="s">
        <v>0</v>
      </c>
    </row>
    <row r="2" spans="1:4" ht="36" customHeight="1">
      <c r="A2" s="109" t="str">
        <f>"2025"&amp;"年部门财务收支预算总表"</f>
        <v>2025年部门财务收支预算总表</v>
      </c>
      <c r="B2" s="110"/>
      <c r="C2" s="110"/>
      <c r="D2" s="110"/>
    </row>
    <row r="3" spans="1:4" ht="18.75" customHeight="1">
      <c r="A3" s="111" t="str">
        <f>"单位名称："&amp;"永德县检验检测所"</f>
        <v>单位名称：永德县检验检测所</v>
      </c>
      <c r="B3" s="112"/>
      <c r="C3" s="100"/>
      <c r="D3" s="19" t="s">
        <v>1</v>
      </c>
    </row>
    <row r="4" spans="1:4" ht="18.75" customHeight="1">
      <c r="A4" s="113" t="s">
        <v>2</v>
      </c>
      <c r="B4" s="114"/>
      <c r="C4" s="113" t="s">
        <v>3</v>
      </c>
      <c r="D4" s="114"/>
    </row>
    <row r="5" spans="1:4" ht="18.75" customHeight="1">
      <c r="A5" s="115" t="s">
        <v>4</v>
      </c>
      <c r="B5" s="115" t="str">
        <f>"2025"&amp;"年预算数"</f>
        <v>2025年预算数</v>
      </c>
      <c r="C5" s="115" t="s">
        <v>5</v>
      </c>
      <c r="D5" s="115" t="str">
        <f>"2025"&amp;"年预算数"</f>
        <v>2025年预算数</v>
      </c>
    </row>
    <row r="6" spans="1:4" ht="18.75" customHeight="1">
      <c r="A6" s="116"/>
      <c r="B6" s="116"/>
      <c r="C6" s="116"/>
      <c r="D6" s="116"/>
    </row>
    <row r="7" spans="1:4" ht="18.75" customHeight="1">
      <c r="A7" s="65" t="s">
        <v>6</v>
      </c>
      <c r="B7" s="11">
        <v>1013094.22</v>
      </c>
      <c r="C7" s="65" t="s">
        <v>7</v>
      </c>
      <c r="D7" s="11"/>
    </row>
    <row r="8" spans="1:4" ht="18.75" customHeight="1">
      <c r="A8" s="65" t="s">
        <v>8</v>
      </c>
      <c r="B8" s="11"/>
      <c r="C8" s="65" t="s">
        <v>9</v>
      </c>
      <c r="D8" s="11"/>
    </row>
    <row r="9" spans="1:4" ht="18.75" customHeight="1">
      <c r="A9" s="65" t="s">
        <v>10</v>
      </c>
      <c r="B9" s="11"/>
      <c r="C9" s="65" t="s">
        <v>11</v>
      </c>
      <c r="D9" s="11"/>
    </row>
    <row r="10" spans="1:4" ht="18.75" customHeight="1">
      <c r="A10" s="65" t="s">
        <v>12</v>
      </c>
      <c r="B10" s="11"/>
      <c r="C10" s="65" t="s">
        <v>13</v>
      </c>
      <c r="D10" s="11"/>
    </row>
    <row r="11" spans="1:4" ht="18.75" customHeight="1">
      <c r="A11" s="101" t="s">
        <v>14</v>
      </c>
      <c r="B11" s="11"/>
      <c r="C11" s="84" t="s">
        <v>15</v>
      </c>
      <c r="D11" s="11"/>
    </row>
    <row r="12" spans="1:4" ht="18.75" customHeight="1">
      <c r="A12" s="87" t="s">
        <v>16</v>
      </c>
      <c r="B12" s="11"/>
      <c r="C12" s="86" t="s">
        <v>17</v>
      </c>
      <c r="D12" s="11"/>
    </row>
    <row r="13" spans="1:4" ht="18.75" customHeight="1">
      <c r="A13" s="87" t="s">
        <v>18</v>
      </c>
      <c r="B13" s="11"/>
      <c r="C13" s="86" t="s">
        <v>19</v>
      </c>
      <c r="D13" s="11"/>
    </row>
    <row r="14" spans="1:4" ht="18.75" customHeight="1">
      <c r="A14" s="87" t="s">
        <v>20</v>
      </c>
      <c r="B14" s="11"/>
      <c r="C14" s="86" t="s">
        <v>21</v>
      </c>
      <c r="D14" s="11">
        <v>90306.11</v>
      </c>
    </row>
    <row r="15" spans="1:4" ht="18.75" customHeight="1">
      <c r="A15" s="87" t="s">
        <v>22</v>
      </c>
      <c r="B15" s="11"/>
      <c r="C15" s="86" t="s">
        <v>23</v>
      </c>
      <c r="D15" s="11">
        <v>43062.16</v>
      </c>
    </row>
    <row r="16" spans="1:4" ht="18.75" customHeight="1">
      <c r="A16" s="87" t="s">
        <v>24</v>
      </c>
      <c r="B16" s="11"/>
      <c r="C16" s="87" t="s">
        <v>25</v>
      </c>
      <c r="D16" s="11"/>
    </row>
    <row r="17" spans="1:4" ht="18.75" customHeight="1">
      <c r="A17" s="87" t="s">
        <v>26</v>
      </c>
      <c r="B17" s="11"/>
      <c r="C17" s="87" t="s">
        <v>27</v>
      </c>
      <c r="D17" s="11"/>
    </row>
    <row r="18" spans="1:4" ht="18.75" customHeight="1">
      <c r="A18" s="88" t="s">
        <v>26</v>
      </c>
      <c r="B18" s="11"/>
      <c r="C18" s="86" t="s">
        <v>28</v>
      </c>
      <c r="D18" s="11">
        <v>811996.37</v>
      </c>
    </row>
    <row r="19" spans="1:4" ht="18.75" customHeight="1">
      <c r="A19" s="88" t="s">
        <v>26</v>
      </c>
      <c r="B19" s="11"/>
      <c r="C19" s="86" t="s">
        <v>29</v>
      </c>
      <c r="D19" s="11"/>
    </row>
    <row r="20" spans="1:4" ht="18.75" customHeight="1">
      <c r="A20" s="88" t="s">
        <v>26</v>
      </c>
      <c r="B20" s="11"/>
      <c r="C20" s="86" t="s">
        <v>30</v>
      </c>
      <c r="D20" s="11"/>
    </row>
    <row r="21" spans="1:4" ht="18.75" customHeight="1">
      <c r="A21" s="88" t="s">
        <v>26</v>
      </c>
      <c r="B21" s="11"/>
      <c r="C21" s="86" t="s">
        <v>31</v>
      </c>
      <c r="D21" s="11"/>
    </row>
    <row r="22" spans="1:4" ht="18.75" customHeight="1">
      <c r="A22" s="88" t="s">
        <v>26</v>
      </c>
      <c r="B22" s="11"/>
      <c r="C22" s="86" t="s">
        <v>32</v>
      </c>
      <c r="D22" s="11"/>
    </row>
    <row r="23" spans="1:4" ht="18.75" customHeight="1">
      <c r="A23" s="88" t="s">
        <v>26</v>
      </c>
      <c r="B23" s="11"/>
      <c r="C23" s="86" t="s">
        <v>33</v>
      </c>
      <c r="D23" s="11"/>
    </row>
    <row r="24" spans="1:4" ht="18.75" customHeight="1">
      <c r="A24" s="88" t="s">
        <v>26</v>
      </c>
      <c r="B24" s="11"/>
      <c r="C24" s="86" t="s">
        <v>34</v>
      </c>
      <c r="D24" s="11"/>
    </row>
    <row r="25" spans="1:4" ht="18.75" customHeight="1">
      <c r="A25" s="88" t="s">
        <v>26</v>
      </c>
      <c r="B25" s="11"/>
      <c r="C25" s="86" t="s">
        <v>35</v>
      </c>
      <c r="D25" s="11">
        <v>67729.58</v>
      </c>
    </row>
    <row r="26" spans="1:4" ht="18.75" customHeight="1">
      <c r="A26" s="88" t="s">
        <v>26</v>
      </c>
      <c r="B26" s="11"/>
      <c r="C26" s="86" t="s">
        <v>36</v>
      </c>
      <c r="D26" s="11"/>
    </row>
    <row r="27" spans="1:4" ht="18.75" customHeight="1">
      <c r="A27" s="88" t="s">
        <v>26</v>
      </c>
      <c r="B27" s="11"/>
      <c r="C27" s="86" t="s">
        <v>37</v>
      </c>
      <c r="D27" s="11"/>
    </row>
    <row r="28" spans="1:4" ht="18.75" customHeight="1">
      <c r="A28" s="88" t="s">
        <v>26</v>
      </c>
      <c r="B28" s="11"/>
      <c r="C28" s="86" t="s">
        <v>38</v>
      </c>
      <c r="D28" s="11"/>
    </row>
    <row r="29" spans="1:4" ht="18.75" customHeight="1">
      <c r="A29" s="88" t="s">
        <v>26</v>
      </c>
      <c r="B29" s="11"/>
      <c r="C29" s="86" t="s">
        <v>39</v>
      </c>
      <c r="D29" s="11"/>
    </row>
    <row r="30" spans="1:4" ht="18.75" customHeight="1">
      <c r="A30" s="89" t="s">
        <v>26</v>
      </c>
      <c r="B30" s="11"/>
      <c r="C30" s="87" t="s">
        <v>40</v>
      </c>
      <c r="D30" s="11"/>
    </row>
    <row r="31" spans="1:4" ht="18.75" customHeight="1">
      <c r="A31" s="89" t="s">
        <v>26</v>
      </c>
      <c r="B31" s="11"/>
      <c r="C31" s="87" t="s">
        <v>41</v>
      </c>
      <c r="D31" s="11"/>
    </row>
    <row r="32" spans="1:4" ht="18.75" customHeight="1">
      <c r="A32" s="89" t="s">
        <v>26</v>
      </c>
      <c r="B32" s="11"/>
      <c r="C32" s="87" t="s">
        <v>42</v>
      </c>
      <c r="D32" s="11"/>
    </row>
    <row r="33" spans="1:4" ht="18.75" customHeight="1">
      <c r="A33" s="102"/>
      <c r="B33" s="90"/>
      <c r="C33" s="87" t="s">
        <v>43</v>
      </c>
      <c r="D33" s="11"/>
    </row>
    <row r="34" spans="1:4" ht="18.75" customHeight="1">
      <c r="A34" s="102" t="s">
        <v>44</v>
      </c>
      <c r="B34" s="90">
        <f>SUM(B7:B11)</f>
        <v>1013094.22</v>
      </c>
      <c r="C34" s="103" t="s">
        <v>45</v>
      </c>
      <c r="D34" s="90">
        <v>1013094.22</v>
      </c>
    </row>
    <row r="35" spans="1:4" ht="18.75" customHeight="1">
      <c r="A35" s="104" t="s">
        <v>46</v>
      </c>
      <c r="B35" s="11"/>
      <c r="C35" s="65" t="s">
        <v>47</v>
      </c>
      <c r="D35" s="11"/>
    </row>
    <row r="36" spans="1:4" ht="18.75" customHeight="1">
      <c r="A36" s="104" t="s">
        <v>48</v>
      </c>
      <c r="B36" s="11"/>
      <c r="C36" s="65" t="s">
        <v>48</v>
      </c>
      <c r="D36" s="11"/>
    </row>
    <row r="37" spans="1:4" ht="18.75" customHeight="1">
      <c r="A37" s="104" t="s">
        <v>49</v>
      </c>
      <c r="B37" s="11">
        <f>B35-B36</f>
        <v>0</v>
      </c>
      <c r="C37" s="65" t="s">
        <v>50</v>
      </c>
      <c r="D37" s="11"/>
    </row>
    <row r="38" spans="1:4" ht="18.75" customHeight="1">
      <c r="A38" s="105" t="s">
        <v>51</v>
      </c>
      <c r="B38" s="90">
        <f t="shared" ref="B38:D38" si="0">B34+B35</f>
        <v>1013094.22</v>
      </c>
      <c r="C38" s="103" t="s">
        <v>52</v>
      </c>
      <c r="D38" s="90">
        <f t="shared" si="0"/>
        <v>1013094.22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389583333333333" right="0.389583333333333" top="0.50972222222222197" bottom="0.50972222222222197" header="0.30972222222222201" footer="0.30972222222222201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1"/>
  <sheetViews>
    <sheetView showZeros="0" topLeftCell="P1" workbookViewId="0">
      <selection activeCell="Q11" sqref="Q11"/>
    </sheetView>
  </sheetViews>
  <sheetFormatPr defaultColWidth="9.140625" defaultRowHeight="14.25" customHeight="1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5" customHeight="1">
      <c r="J1" s="99"/>
      <c r="O1" s="34"/>
      <c r="P1" s="34"/>
      <c r="Q1" s="34"/>
      <c r="R1" s="34"/>
      <c r="S1" s="18" t="s">
        <v>53</v>
      </c>
    </row>
    <row r="2" spans="1:19" ht="57.75" customHeight="1">
      <c r="A2" s="117" t="str">
        <f>"2025"&amp;"年部门收入预算表"</f>
        <v>2025年部门收入预算表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119"/>
      <c r="Q2" s="119"/>
      <c r="R2" s="119"/>
      <c r="S2" s="119"/>
    </row>
    <row r="3" spans="1:19" ht="18.75" customHeight="1">
      <c r="A3" s="111" t="str">
        <f>"单位名称："&amp;"永德县检验检测所"</f>
        <v>单位名称：永德县检验检测所</v>
      </c>
      <c r="B3" s="120"/>
      <c r="C3" s="120"/>
      <c r="D3" s="120"/>
      <c r="E3" s="47"/>
      <c r="F3" s="47"/>
      <c r="G3" s="47"/>
      <c r="H3" s="47"/>
      <c r="I3" s="47"/>
      <c r="J3" s="36"/>
      <c r="K3" s="47"/>
      <c r="L3" s="47"/>
      <c r="M3" s="47"/>
      <c r="N3" s="47"/>
      <c r="O3" s="36"/>
      <c r="P3" s="36"/>
      <c r="Q3" s="36"/>
      <c r="R3" s="36"/>
      <c r="S3" s="18" t="s">
        <v>1</v>
      </c>
    </row>
    <row r="4" spans="1:19" ht="18.75" customHeight="1">
      <c r="A4" s="130" t="s">
        <v>54</v>
      </c>
      <c r="B4" s="133" t="s">
        <v>55</v>
      </c>
      <c r="C4" s="133" t="s">
        <v>56</v>
      </c>
      <c r="D4" s="121" t="s">
        <v>57</v>
      </c>
      <c r="E4" s="122"/>
      <c r="F4" s="122"/>
      <c r="G4" s="122"/>
      <c r="H4" s="122"/>
      <c r="I4" s="122"/>
      <c r="J4" s="123"/>
      <c r="K4" s="122"/>
      <c r="L4" s="122"/>
      <c r="M4" s="122"/>
      <c r="N4" s="124"/>
      <c r="O4" s="121" t="s">
        <v>46</v>
      </c>
      <c r="P4" s="121"/>
      <c r="Q4" s="121"/>
      <c r="R4" s="121"/>
      <c r="S4" s="125"/>
    </row>
    <row r="5" spans="1:19" ht="18.75" customHeight="1">
      <c r="A5" s="131"/>
      <c r="B5" s="134"/>
      <c r="C5" s="134"/>
      <c r="D5" s="136" t="s">
        <v>58</v>
      </c>
      <c r="E5" s="136" t="s">
        <v>59</v>
      </c>
      <c r="F5" s="136" t="s">
        <v>60</v>
      </c>
      <c r="G5" s="136" t="s">
        <v>61</v>
      </c>
      <c r="H5" s="136" t="s">
        <v>62</v>
      </c>
      <c r="I5" s="126" t="s">
        <v>63</v>
      </c>
      <c r="J5" s="126"/>
      <c r="K5" s="126"/>
      <c r="L5" s="126"/>
      <c r="M5" s="126"/>
      <c r="N5" s="127"/>
      <c r="O5" s="136" t="s">
        <v>58</v>
      </c>
      <c r="P5" s="136" t="s">
        <v>59</v>
      </c>
      <c r="Q5" s="136" t="s">
        <v>60</v>
      </c>
      <c r="R5" s="136" t="s">
        <v>61</v>
      </c>
      <c r="S5" s="136" t="s">
        <v>64</v>
      </c>
    </row>
    <row r="6" spans="1:19" ht="18.75" customHeight="1">
      <c r="A6" s="132"/>
      <c r="B6" s="135"/>
      <c r="C6" s="135"/>
      <c r="D6" s="127"/>
      <c r="E6" s="127"/>
      <c r="F6" s="127"/>
      <c r="G6" s="127"/>
      <c r="H6" s="127"/>
      <c r="I6" s="96" t="s">
        <v>58</v>
      </c>
      <c r="J6" s="96" t="s">
        <v>65</v>
      </c>
      <c r="K6" s="96" t="s">
        <v>66</v>
      </c>
      <c r="L6" s="96" t="s">
        <v>67</v>
      </c>
      <c r="M6" s="96" t="s">
        <v>68</v>
      </c>
      <c r="N6" s="96" t="s">
        <v>69</v>
      </c>
      <c r="O6" s="137"/>
      <c r="P6" s="137"/>
      <c r="Q6" s="137"/>
      <c r="R6" s="137"/>
      <c r="S6" s="127"/>
    </row>
    <row r="7" spans="1:19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</row>
    <row r="8" spans="1:19" ht="18.75" customHeight="1">
      <c r="A8" s="97" t="s">
        <v>70</v>
      </c>
      <c r="B8" s="98" t="s">
        <v>71</v>
      </c>
      <c r="C8" s="11">
        <v>1013094.22</v>
      </c>
      <c r="D8" s="11">
        <v>1013094.22</v>
      </c>
      <c r="E8" s="11">
        <v>1013094.22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8.75" customHeight="1">
      <c r="A9" s="128" t="s">
        <v>56</v>
      </c>
      <c r="B9" s="129"/>
      <c r="C9" s="11">
        <v>1013094.22</v>
      </c>
      <c r="D9" s="11">
        <v>1013094.22</v>
      </c>
      <c r="E9" s="11">
        <v>1013094.22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1" spans="1:19" ht="14.25" customHeight="1">
      <c r="Q11" s="17" t="s">
        <v>72</v>
      </c>
    </row>
  </sheetData>
  <mergeCells count="19">
    <mergeCell ref="A9:B9"/>
    <mergeCell ref="A4:A6"/>
    <mergeCell ref="B4:B6"/>
    <mergeCell ref="C4:C6"/>
    <mergeCell ref="D5:D6"/>
    <mergeCell ref="A2:S2"/>
    <mergeCell ref="A3:D3"/>
    <mergeCell ref="D4:N4"/>
    <mergeCell ref="O4:S4"/>
    <mergeCell ref="I5:N5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29" type="noConversion"/>
  <printOptions horizontalCentered="1"/>
  <pageMargins left="0.389583333333333" right="0.389583333333333" top="0.50972222222222197" bottom="0.50972222222222197" header="0.30972222222222201" footer="0.30972222222222201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21"/>
  <sheetViews>
    <sheetView showZeros="0" workbookViewId="0"/>
  </sheetViews>
  <sheetFormatPr defaultColWidth="9.140625" defaultRowHeight="14.25" customHeight="1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5" customHeight="1">
      <c r="A1" s="1"/>
      <c r="B1" s="1"/>
      <c r="C1" s="1"/>
      <c r="D1" s="92"/>
      <c r="E1" s="1"/>
      <c r="F1" s="1"/>
      <c r="G1" s="1"/>
      <c r="H1" s="92"/>
      <c r="I1" s="1"/>
      <c r="J1" s="92"/>
      <c r="K1" s="1"/>
      <c r="L1" s="1"/>
      <c r="M1" s="1"/>
      <c r="N1" s="1"/>
      <c r="O1" s="19" t="s">
        <v>73</v>
      </c>
    </row>
    <row r="2" spans="1:15" ht="42" customHeight="1">
      <c r="A2" s="109" t="str">
        <f>"2025"&amp;"年部门支出预算表"</f>
        <v>2025年部门支出预算表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18.75" customHeight="1">
      <c r="A3" s="139" t="str">
        <f>"单位名称："&amp;"永德县检验检测所"</f>
        <v>单位名称：永德县检验检测所</v>
      </c>
      <c r="B3" s="140"/>
      <c r="C3" s="141"/>
      <c r="D3" s="142"/>
      <c r="E3" s="141"/>
      <c r="F3" s="141"/>
      <c r="G3" s="141"/>
      <c r="H3" s="142"/>
      <c r="I3" s="141"/>
      <c r="J3" s="142"/>
      <c r="K3" s="141"/>
      <c r="L3" s="141"/>
      <c r="M3" s="95"/>
      <c r="N3" s="95"/>
      <c r="O3" s="19" t="s">
        <v>1</v>
      </c>
    </row>
    <row r="4" spans="1:15" ht="18.75" customHeight="1">
      <c r="A4" s="148" t="s">
        <v>74</v>
      </c>
      <c r="B4" s="148" t="s">
        <v>75</v>
      </c>
      <c r="C4" s="148" t="s">
        <v>56</v>
      </c>
      <c r="D4" s="113" t="s">
        <v>59</v>
      </c>
      <c r="E4" s="143" t="s">
        <v>76</v>
      </c>
      <c r="F4" s="144" t="s">
        <v>77</v>
      </c>
      <c r="G4" s="148" t="s">
        <v>60</v>
      </c>
      <c r="H4" s="148" t="s">
        <v>61</v>
      </c>
      <c r="I4" s="148" t="s">
        <v>78</v>
      </c>
      <c r="J4" s="113" t="s">
        <v>79</v>
      </c>
      <c r="K4" s="145"/>
      <c r="L4" s="145"/>
      <c r="M4" s="145"/>
      <c r="N4" s="145"/>
      <c r="O4" s="114"/>
    </row>
    <row r="5" spans="1:15" ht="30" customHeight="1">
      <c r="A5" s="149"/>
      <c r="B5" s="149"/>
      <c r="C5" s="149"/>
      <c r="D5" s="33" t="s">
        <v>58</v>
      </c>
      <c r="E5" s="46" t="s">
        <v>76</v>
      </c>
      <c r="F5" s="46" t="s">
        <v>77</v>
      </c>
      <c r="G5" s="149"/>
      <c r="H5" s="149"/>
      <c r="I5" s="149"/>
      <c r="J5" s="33" t="s">
        <v>58</v>
      </c>
      <c r="K5" s="21" t="s">
        <v>80</v>
      </c>
      <c r="L5" s="21" t="s">
        <v>81</v>
      </c>
      <c r="M5" s="21" t="s">
        <v>82</v>
      </c>
      <c r="N5" s="21" t="s">
        <v>83</v>
      </c>
      <c r="O5" s="21" t="s">
        <v>84</v>
      </c>
    </row>
    <row r="6" spans="1:15" ht="18.75" customHeight="1">
      <c r="A6" s="58">
        <v>1</v>
      </c>
      <c r="B6" s="58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  <c r="O6" s="33">
        <v>15</v>
      </c>
    </row>
    <row r="7" spans="1:15" ht="18.75" customHeight="1">
      <c r="A7" s="65" t="s">
        <v>85</v>
      </c>
      <c r="B7" s="81" t="s">
        <v>86</v>
      </c>
      <c r="C7" s="11">
        <v>90306.11</v>
      </c>
      <c r="D7" s="11">
        <v>90306.11</v>
      </c>
      <c r="E7" s="11">
        <v>90306.11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.75" customHeight="1">
      <c r="A8" s="93" t="s">
        <v>87</v>
      </c>
      <c r="B8" s="106" t="s">
        <v>88</v>
      </c>
      <c r="C8" s="11">
        <v>90306.11</v>
      </c>
      <c r="D8" s="11">
        <v>90306.11</v>
      </c>
      <c r="E8" s="11">
        <v>90306.11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8.75" customHeight="1">
      <c r="A9" s="94" t="s">
        <v>89</v>
      </c>
      <c r="B9" s="107" t="s">
        <v>90</v>
      </c>
      <c r="C9" s="11">
        <v>90306.11</v>
      </c>
      <c r="D9" s="11">
        <v>90306.11</v>
      </c>
      <c r="E9" s="11">
        <v>90306.11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>
      <c r="A10" s="65" t="s">
        <v>91</v>
      </c>
      <c r="B10" s="81" t="s">
        <v>92</v>
      </c>
      <c r="C10" s="11">
        <v>43062.16</v>
      </c>
      <c r="D10" s="11">
        <v>43062.16</v>
      </c>
      <c r="E10" s="11">
        <v>43062.16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>
      <c r="A11" s="93" t="s">
        <v>93</v>
      </c>
      <c r="B11" s="106" t="s">
        <v>94</v>
      </c>
      <c r="C11" s="11">
        <v>43062.16</v>
      </c>
      <c r="D11" s="11">
        <v>43062.16</v>
      </c>
      <c r="E11" s="11">
        <v>43062.16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>
      <c r="A12" s="94" t="s">
        <v>95</v>
      </c>
      <c r="B12" s="107" t="s">
        <v>96</v>
      </c>
      <c r="C12" s="11">
        <v>40073.33</v>
      </c>
      <c r="D12" s="11">
        <v>40073.33</v>
      </c>
      <c r="E12" s="11">
        <v>40073.33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>
      <c r="A13" s="94" t="s">
        <v>97</v>
      </c>
      <c r="B13" s="107" t="s">
        <v>98</v>
      </c>
      <c r="C13" s="11">
        <v>2988.83</v>
      </c>
      <c r="D13" s="11">
        <v>2988.83</v>
      </c>
      <c r="E13" s="11">
        <v>2988.83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.75" customHeight="1">
      <c r="A14" s="65" t="s">
        <v>99</v>
      </c>
      <c r="B14" s="81" t="s">
        <v>100</v>
      </c>
      <c r="C14" s="11">
        <v>811996.37</v>
      </c>
      <c r="D14" s="11">
        <v>811996.37</v>
      </c>
      <c r="E14" s="11">
        <v>711996.37</v>
      </c>
      <c r="F14" s="11">
        <v>100000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8.75" customHeight="1">
      <c r="A15" s="93" t="s">
        <v>101</v>
      </c>
      <c r="B15" s="106" t="s">
        <v>102</v>
      </c>
      <c r="C15" s="11">
        <v>811996.37</v>
      </c>
      <c r="D15" s="11">
        <v>811996.37</v>
      </c>
      <c r="E15" s="11">
        <v>711996.37</v>
      </c>
      <c r="F15" s="11">
        <v>100000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8.75" customHeight="1">
      <c r="A16" s="94" t="s">
        <v>103</v>
      </c>
      <c r="B16" s="107" t="s">
        <v>104</v>
      </c>
      <c r="C16" s="11">
        <v>711996.37</v>
      </c>
      <c r="D16" s="11">
        <v>711996.37</v>
      </c>
      <c r="E16" s="11">
        <v>711996.37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8.75" customHeight="1">
      <c r="A17" s="94" t="s">
        <v>105</v>
      </c>
      <c r="B17" s="107" t="s">
        <v>106</v>
      </c>
      <c r="C17" s="11">
        <v>100000</v>
      </c>
      <c r="D17" s="11">
        <v>100000</v>
      </c>
      <c r="E17" s="11"/>
      <c r="F17" s="11">
        <v>100000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8.75" customHeight="1">
      <c r="A18" s="65" t="s">
        <v>107</v>
      </c>
      <c r="B18" s="81" t="s">
        <v>108</v>
      </c>
      <c r="C18" s="11">
        <v>67729.58</v>
      </c>
      <c r="D18" s="11">
        <v>67729.58</v>
      </c>
      <c r="E18" s="11">
        <v>67729.58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8.75" customHeight="1">
      <c r="A19" s="93" t="s">
        <v>109</v>
      </c>
      <c r="B19" s="106" t="s">
        <v>110</v>
      </c>
      <c r="C19" s="11">
        <v>67729.58</v>
      </c>
      <c r="D19" s="11">
        <v>67729.58</v>
      </c>
      <c r="E19" s="11">
        <v>67729.58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8.75" customHeight="1">
      <c r="A20" s="94" t="s">
        <v>111</v>
      </c>
      <c r="B20" s="107" t="s">
        <v>112</v>
      </c>
      <c r="C20" s="11">
        <v>67729.58</v>
      </c>
      <c r="D20" s="11">
        <v>67729.58</v>
      </c>
      <c r="E20" s="11">
        <v>67729.58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8.75" customHeight="1">
      <c r="A21" s="146" t="s">
        <v>113</v>
      </c>
      <c r="B21" s="147" t="s">
        <v>113</v>
      </c>
      <c r="C21" s="11">
        <v>1013094.22</v>
      </c>
      <c r="D21" s="11">
        <v>1013094.22</v>
      </c>
      <c r="E21" s="11">
        <v>913094.22</v>
      </c>
      <c r="F21" s="11">
        <v>100000</v>
      </c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honeticPr fontId="29" type="noConversion"/>
  <printOptions horizontalCentered="1"/>
  <pageMargins left="0.389583333333333" right="0.389583333333333" top="0.50972222222222197" bottom="0.50972222222222197" header="0.30972222222222201" footer="0.30972222222222201"/>
  <pageSetup paperSize="9" scale="5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6"/>
  <sheetViews>
    <sheetView showZeros="0" topLeftCell="A2" workbookViewId="0"/>
  </sheetViews>
  <sheetFormatPr defaultColWidth="9.140625" defaultRowHeight="14.25" customHeight="1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5" customHeight="1">
      <c r="A1" s="1"/>
      <c r="B1" s="1"/>
      <c r="C1" s="1"/>
      <c r="D1" s="19" t="s">
        <v>114</v>
      </c>
    </row>
    <row r="2" spans="1:4" ht="36" customHeight="1">
      <c r="A2" s="109" t="str">
        <f>"2025"&amp;"年部门财政拨款收支预算总表"</f>
        <v>2025年部门财政拨款收支预算总表</v>
      </c>
      <c r="B2" s="150"/>
      <c r="C2" s="150"/>
      <c r="D2" s="150"/>
    </row>
    <row r="3" spans="1:4" ht="18.75" customHeight="1">
      <c r="A3" s="151" t="str">
        <f>"单位名称："&amp;"永德县检验检测所"</f>
        <v>单位名称：永德县检验检测所</v>
      </c>
      <c r="B3" s="152"/>
      <c r="C3" s="80"/>
      <c r="D3" s="19" t="s">
        <v>1</v>
      </c>
    </row>
    <row r="4" spans="1:4" ht="18.75" customHeight="1">
      <c r="A4" s="113" t="s">
        <v>2</v>
      </c>
      <c r="B4" s="114"/>
      <c r="C4" s="113" t="s">
        <v>3</v>
      </c>
      <c r="D4" s="114"/>
    </row>
    <row r="5" spans="1:4" ht="18.75" customHeight="1">
      <c r="A5" s="115" t="s">
        <v>4</v>
      </c>
      <c r="B5" s="153" t="str">
        <f>"2025"&amp;"年预算数"</f>
        <v>2025年预算数</v>
      </c>
      <c r="C5" s="115" t="s">
        <v>115</v>
      </c>
      <c r="D5" s="153" t="str">
        <f>"2025"&amp;"年预算数"</f>
        <v>2025年预算数</v>
      </c>
    </row>
    <row r="6" spans="1:4" ht="18.75" customHeight="1">
      <c r="A6" s="116"/>
      <c r="B6" s="149"/>
      <c r="C6" s="116"/>
      <c r="D6" s="149"/>
    </row>
    <row r="7" spans="1:4" ht="18.75" customHeight="1">
      <c r="A7" s="81" t="s">
        <v>116</v>
      </c>
      <c r="B7" s="11">
        <v>1013094.22</v>
      </c>
      <c r="C7" s="10" t="s">
        <v>117</v>
      </c>
      <c r="D7" s="11">
        <v>1013094.22</v>
      </c>
    </row>
    <row r="8" spans="1:4" ht="18.75" customHeight="1">
      <c r="A8" s="82" t="s">
        <v>118</v>
      </c>
      <c r="B8" s="11">
        <v>1013094.22</v>
      </c>
      <c r="C8" s="10" t="s">
        <v>119</v>
      </c>
      <c r="D8" s="11"/>
    </row>
    <row r="9" spans="1:4" ht="18.75" customHeight="1">
      <c r="A9" s="82" t="s">
        <v>120</v>
      </c>
      <c r="B9" s="11"/>
      <c r="C9" s="10" t="s">
        <v>121</v>
      </c>
      <c r="D9" s="11"/>
    </row>
    <row r="10" spans="1:4" ht="18.75" customHeight="1">
      <c r="A10" s="82" t="s">
        <v>122</v>
      </c>
      <c r="B10" s="11"/>
      <c r="C10" s="10" t="s">
        <v>123</v>
      </c>
      <c r="D10" s="11"/>
    </row>
    <row r="11" spans="1:4" ht="18.75" customHeight="1">
      <c r="A11" s="83" t="s">
        <v>124</v>
      </c>
      <c r="B11" s="11"/>
      <c r="C11" s="84" t="s">
        <v>125</v>
      </c>
      <c r="D11" s="11"/>
    </row>
    <row r="12" spans="1:4" ht="18.75" customHeight="1">
      <c r="A12" s="85" t="s">
        <v>118</v>
      </c>
      <c r="B12" s="11"/>
      <c r="C12" s="86" t="s">
        <v>126</v>
      </c>
      <c r="D12" s="11"/>
    </row>
    <row r="13" spans="1:4" ht="18.75" customHeight="1">
      <c r="A13" s="85" t="s">
        <v>120</v>
      </c>
      <c r="B13" s="11"/>
      <c r="C13" s="86" t="s">
        <v>127</v>
      </c>
      <c r="D13" s="11"/>
    </row>
    <row r="14" spans="1:4" ht="18.75" customHeight="1">
      <c r="A14" s="85" t="s">
        <v>122</v>
      </c>
      <c r="B14" s="11"/>
      <c r="C14" s="86" t="s">
        <v>128</v>
      </c>
      <c r="D14" s="11"/>
    </row>
    <row r="15" spans="1:4" ht="18.75" customHeight="1">
      <c r="A15" s="85" t="s">
        <v>26</v>
      </c>
      <c r="B15" s="11"/>
      <c r="C15" s="86" t="s">
        <v>129</v>
      </c>
      <c r="D15" s="11">
        <v>90306.11</v>
      </c>
    </row>
    <row r="16" spans="1:4" ht="18.75" customHeight="1">
      <c r="A16" s="85" t="s">
        <v>26</v>
      </c>
      <c r="B16" s="11" t="s">
        <v>26</v>
      </c>
      <c r="C16" s="86" t="s">
        <v>130</v>
      </c>
      <c r="D16" s="11">
        <v>43062.16</v>
      </c>
    </row>
    <row r="17" spans="1:4" ht="18.75" customHeight="1">
      <c r="A17" s="87" t="s">
        <v>26</v>
      </c>
      <c r="B17" s="11" t="s">
        <v>26</v>
      </c>
      <c r="C17" s="86" t="s">
        <v>131</v>
      </c>
      <c r="D17" s="11"/>
    </row>
    <row r="18" spans="1:4" ht="18.75" customHeight="1">
      <c r="A18" s="87" t="s">
        <v>26</v>
      </c>
      <c r="B18" s="11" t="s">
        <v>26</v>
      </c>
      <c r="C18" s="86" t="s">
        <v>132</v>
      </c>
      <c r="D18" s="11"/>
    </row>
    <row r="19" spans="1:4" ht="18.75" customHeight="1">
      <c r="A19" s="88" t="s">
        <v>26</v>
      </c>
      <c r="B19" s="11" t="s">
        <v>26</v>
      </c>
      <c r="C19" s="86" t="s">
        <v>133</v>
      </c>
      <c r="D19" s="11">
        <v>811996.37</v>
      </c>
    </row>
    <row r="20" spans="1:4" ht="18.75" customHeight="1">
      <c r="A20" s="88" t="s">
        <v>26</v>
      </c>
      <c r="B20" s="11" t="s">
        <v>26</v>
      </c>
      <c r="C20" s="86" t="s">
        <v>134</v>
      </c>
      <c r="D20" s="11"/>
    </row>
    <row r="21" spans="1:4" ht="18.75" customHeight="1">
      <c r="A21" s="88" t="s">
        <v>26</v>
      </c>
      <c r="B21" s="11" t="s">
        <v>26</v>
      </c>
      <c r="C21" s="86" t="s">
        <v>135</v>
      </c>
      <c r="D21" s="11"/>
    </row>
    <row r="22" spans="1:4" ht="18.75" customHeight="1">
      <c r="A22" s="88" t="s">
        <v>26</v>
      </c>
      <c r="B22" s="11" t="s">
        <v>26</v>
      </c>
      <c r="C22" s="86" t="s">
        <v>136</v>
      </c>
      <c r="D22" s="11"/>
    </row>
    <row r="23" spans="1:4" ht="18.75" customHeight="1">
      <c r="A23" s="88" t="s">
        <v>26</v>
      </c>
      <c r="B23" s="11" t="s">
        <v>26</v>
      </c>
      <c r="C23" s="86" t="s">
        <v>137</v>
      </c>
      <c r="D23" s="11"/>
    </row>
    <row r="24" spans="1:4" ht="18.75" customHeight="1">
      <c r="A24" s="88" t="s">
        <v>26</v>
      </c>
      <c r="B24" s="11" t="s">
        <v>26</v>
      </c>
      <c r="C24" s="86" t="s">
        <v>138</v>
      </c>
      <c r="D24" s="11"/>
    </row>
    <row r="25" spans="1:4" ht="18.75" customHeight="1">
      <c r="A25" s="88" t="s">
        <v>26</v>
      </c>
      <c r="B25" s="11" t="s">
        <v>26</v>
      </c>
      <c r="C25" s="86" t="s">
        <v>139</v>
      </c>
      <c r="D25" s="11"/>
    </row>
    <row r="26" spans="1:4" ht="18.75" customHeight="1">
      <c r="A26" s="88" t="s">
        <v>26</v>
      </c>
      <c r="B26" s="11" t="s">
        <v>26</v>
      </c>
      <c r="C26" s="86" t="s">
        <v>140</v>
      </c>
      <c r="D26" s="11">
        <v>67729.58</v>
      </c>
    </row>
    <row r="27" spans="1:4" ht="18.75" customHeight="1">
      <c r="A27" s="88" t="s">
        <v>26</v>
      </c>
      <c r="B27" s="11" t="s">
        <v>26</v>
      </c>
      <c r="C27" s="86" t="s">
        <v>141</v>
      </c>
      <c r="D27" s="11"/>
    </row>
    <row r="28" spans="1:4" ht="18.75" customHeight="1">
      <c r="A28" s="88" t="s">
        <v>26</v>
      </c>
      <c r="B28" s="11" t="s">
        <v>26</v>
      </c>
      <c r="C28" s="86" t="s">
        <v>142</v>
      </c>
      <c r="D28" s="11"/>
    </row>
    <row r="29" spans="1:4" ht="18.75" customHeight="1">
      <c r="A29" s="88" t="s">
        <v>26</v>
      </c>
      <c r="B29" s="11" t="s">
        <v>26</v>
      </c>
      <c r="C29" s="86" t="s">
        <v>143</v>
      </c>
      <c r="D29" s="11"/>
    </row>
    <row r="30" spans="1:4" ht="18.75" customHeight="1">
      <c r="A30" s="88" t="s">
        <v>26</v>
      </c>
      <c r="B30" s="11" t="s">
        <v>26</v>
      </c>
      <c r="C30" s="86" t="s">
        <v>144</v>
      </c>
      <c r="D30" s="11"/>
    </row>
    <row r="31" spans="1:4" ht="18.75" customHeight="1">
      <c r="A31" s="89" t="s">
        <v>26</v>
      </c>
      <c r="B31" s="11" t="s">
        <v>26</v>
      </c>
      <c r="C31" s="86" t="s">
        <v>145</v>
      </c>
      <c r="D31" s="11"/>
    </row>
    <row r="32" spans="1:4" ht="18.75" customHeight="1">
      <c r="A32" s="89" t="s">
        <v>26</v>
      </c>
      <c r="B32" s="11" t="s">
        <v>26</v>
      </c>
      <c r="C32" s="86" t="s">
        <v>146</v>
      </c>
      <c r="D32" s="11"/>
    </row>
    <row r="33" spans="1:4" ht="18.75" customHeight="1">
      <c r="A33" s="89" t="s">
        <v>26</v>
      </c>
      <c r="B33" s="11" t="s">
        <v>26</v>
      </c>
      <c r="C33" s="86" t="s">
        <v>147</v>
      </c>
      <c r="D33" s="11"/>
    </row>
    <row r="34" spans="1:4" ht="18.75" customHeight="1">
      <c r="A34" s="89"/>
      <c r="B34" s="11"/>
      <c r="C34" s="86" t="s">
        <v>148</v>
      </c>
      <c r="D34" s="11"/>
    </row>
    <row r="35" spans="1:4" ht="18.75" customHeight="1">
      <c r="A35" s="89" t="s">
        <v>26</v>
      </c>
      <c r="B35" s="11" t="s">
        <v>26</v>
      </c>
      <c r="C35" s="86" t="s">
        <v>149</v>
      </c>
      <c r="D35" s="11"/>
    </row>
    <row r="36" spans="1:4" ht="18.75" customHeight="1">
      <c r="A36" s="26" t="s">
        <v>150</v>
      </c>
      <c r="B36" s="90">
        <v>1013094.22</v>
      </c>
      <c r="C36" s="91" t="s">
        <v>52</v>
      </c>
      <c r="D36" s="90">
        <v>1013094.22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389583333333333" right="0.389583333333333" top="0.50972222222222197" bottom="0.50972222222222197" header="0.30972222222222201" footer="0.30972222222222201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1"/>
  <sheetViews>
    <sheetView showZeros="0" workbookViewId="0"/>
  </sheetViews>
  <sheetFormatPr defaultColWidth="9.140625" defaultRowHeight="14.25" customHeight="1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5" customHeight="1">
      <c r="D1" s="76"/>
      <c r="F1" s="28"/>
      <c r="G1" s="19" t="s">
        <v>151</v>
      </c>
    </row>
    <row r="2" spans="1:7" ht="39" customHeight="1">
      <c r="A2" s="109" t="str">
        <f>"2025"&amp;"年一般公共预算支出预算表（按功能科目分类）"</f>
        <v>2025年一般公共预算支出预算表（按功能科目分类）</v>
      </c>
      <c r="B2" s="154"/>
      <c r="C2" s="154"/>
      <c r="D2" s="154"/>
      <c r="E2" s="154"/>
      <c r="F2" s="154"/>
      <c r="G2" s="154"/>
    </row>
    <row r="3" spans="1:7" ht="18" customHeight="1">
      <c r="A3" s="155" t="str">
        <f>"单位名称："&amp;"永德县检验检测所"</f>
        <v>单位名称：永德县检验检测所</v>
      </c>
      <c r="B3" s="156"/>
      <c r="C3" s="142"/>
      <c r="D3" s="142"/>
      <c r="E3" s="142"/>
      <c r="F3" s="54"/>
      <c r="G3" s="19" t="s">
        <v>1</v>
      </c>
    </row>
    <row r="4" spans="1:7" ht="20.25" customHeight="1">
      <c r="A4" s="157" t="s">
        <v>152</v>
      </c>
      <c r="B4" s="158"/>
      <c r="C4" s="153" t="s">
        <v>56</v>
      </c>
      <c r="D4" s="159" t="s">
        <v>76</v>
      </c>
      <c r="E4" s="145"/>
      <c r="F4" s="114"/>
      <c r="G4" s="162" t="s">
        <v>77</v>
      </c>
    </row>
    <row r="5" spans="1:7" ht="20.25" customHeight="1">
      <c r="A5" s="77" t="s">
        <v>74</v>
      </c>
      <c r="B5" s="77" t="s">
        <v>75</v>
      </c>
      <c r="C5" s="116"/>
      <c r="D5" s="33" t="s">
        <v>58</v>
      </c>
      <c r="E5" s="33" t="s">
        <v>153</v>
      </c>
      <c r="F5" s="33" t="s">
        <v>154</v>
      </c>
      <c r="G5" s="163"/>
    </row>
    <row r="6" spans="1:7" ht="19.5" customHeight="1">
      <c r="A6" s="77" t="s">
        <v>155</v>
      </c>
      <c r="B6" s="77" t="s">
        <v>156</v>
      </c>
      <c r="C6" s="77" t="s">
        <v>157</v>
      </c>
      <c r="D6" s="33">
        <v>4</v>
      </c>
      <c r="E6" s="78" t="s">
        <v>158</v>
      </c>
      <c r="F6" s="78" t="s">
        <v>159</v>
      </c>
      <c r="G6" s="77" t="s">
        <v>160</v>
      </c>
    </row>
    <row r="7" spans="1:7" ht="18" customHeight="1">
      <c r="A7" s="16" t="s">
        <v>85</v>
      </c>
      <c r="B7" s="16" t="s">
        <v>86</v>
      </c>
      <c r="C7" s="11">
        <v>90306.11</v>
      </c>
      <c r="D7" s="11">
        <v>90306.11</v>
      </c>
      <c r="E7" s="11">
        <v>90306.11</v>
      </c>
      <c r="F7" s="11"/>
      <c r="G7" s="11"/>
    </row>
    <row r="8" spans="1:7" ht="18" customHeight="1">
      <c r="A8" s="59" t="s">
        <v>87</v>
      </c>
      <c r="B8" s="59" t="s">
        <v>88</v>
      </c>
      <c r="C8" s="11">
        <v>90306.11</v>
      </c>
      <c r="D8" s="11">
        <v>90306.11</v>
      </c>
      <c r="E8" s="11">
        <v>90306.11</v>
      </c>
      <c r="F8" s="11"/>
      <c r="G8" s="11"/>
    </row>
    <row r="9" spans="1:7" ht="18" customHeight="1">
      <c r="A9" s="79" t="s">
        <v>89</v>
      </c>
      <c r="B9" s="79" t="s">
        <v>90</v>
      </c>
      <c r="C9" s="11">
        <v>90306.11</v>
      </c>
      <c r="D9" s="11">
        <v>90306.11</v>
      </c>
      <c r="E9" s="11">
        <v>90306.11</v>
      </c>
      <c r="F9" s="11"/>
      <c r="G9" s="11"/>
    </row>
    <row r="10" spans="1:7" ht="18" customHeight="1">
      <c r="A10" s="16" t="s">
        <v>91</v>
      </c>
      <c r="B10" s="16" t="s">
        <v>92</v>
      </c>
      <c r="C10" s="11">
        <v>43062.16</v>
      </c>
      <c r="D10" s="11">
        <v>43062.16</v>
      </c>
      <c r="E10" s="11">
        <v>43062.16</v>
      </c>
      <c r="F10" s="11"/>
      <c r="G10" s="11"/>
    </row>
    <row r="11" spans="1:7" ht="18" customHeight="1">
      <c r="A11" s="59" t="s">
        <v>93</v>
      </c>
      <c r="B11" s="59" t="s">
        <v>94</v>
      </c>
      <c r="C11" s="11">
        <v>43062.16</v>
      </c>
      <c r="D11" s="11">
        <v>43062.16</v>
      </c>
      <c r="E11" s="11">
        <v>43062.16</v>
      </c>
      <c r="F11" s="11"/>
      <c r="G11" s="11"/>
    </row>
    <row r="12" spans="1:7" ht="18" customHeight="1">
      <c r="A12" s="79" t="s">
        <v>95</v>
      </c>
      <c r="B12" s="79" t="s">
        <v>96</v>
      </c>
      <c r="C12" s="11">
        <v>40073.33</v>
      </c>
      <c r="D12" s="11">
        <v>40073.33</v>
      </c>
      <c r="E12" s="11">
        <v>40073.33</v>
      </c>
      <c r="F12" s="11"/>
      <c r="G12" s="11"/>
    </row>
    <row r="13" spans="1:7" ht="18" customHeight="1">
      <c r="A13" s="79" t="s">
        <v>97</v>
      </c>
      <c r="B13" s="79" t="s">
        <v>98</v>
      </c>
      <c r="C13" s="11">
        <v>2988.83</v>
      </c>
      <c r="D13" s="11">
        <v>2988.83</v>
      </c>
      <c r="E13" s="11">
        <v>2988.83</v>
      </c>
      <c r="F13" s="11"/>
      <c r="G13" s="11"/>
    </row>
    <row r="14" spans="1:7" ht="18" customHeight="1">
      <c r="A14" s="16" t="s">
        <v>99</v>
      </c>
      <c r="B14" s="16" t="s">
        <v>100</v>
      </c>
      <c r="C14" s="11">
        <v>811996.37</v>
      </c>
      <c r="D14" s="11">
        <v>711996.37</v>
      </c>
      <c r="E14" s="11">
        <v>676364.05</v>
      </c>
      <c r="F14" s="11">
        <v>35632.32</v>
      </c>
      <c r="G14" s="11">
        <v>100000</v>
      </c>
    </row>
    <row r="15" spans="1:7" ht="18" customHeight="1">
      <c r="A15" s="59" t="s">
        <v>101</v>
      </c>
      <c r="B15" s="59" t="s">
        <v>102</v>
      </c>
      <c r="C15" s="11">
        <v>811996.37</v>
      </c>
      <c r="D15" s="11">
        <v>711996.37</v>
      </c>
      <c r="E15" s="11">
        <v>676364.05</v>
      </c>
      <c r="F15" s="11">
        <v>35632.32</v>
      </c>
      <c r="G15" s="11">
        <v>100000</v>
      </c>
    </row>
    <row r="16" spans="1:7" ht="18" customHeight="1">
      <c r="A16" s="79" t="s">
        <v>103</v>
      </c>
      <c r="B16" s="79" t="s">
        <v>104</v>
      </c>
      <c r="C16" s="11">
        <v>711996.37</v>
      </c>
      <c r="D16" s="11">
        <v>711996.37</v>
      </c>
      <c r="E16" s="11">
        <v>676364.05</v>
      </c>
      <c r="F16" s="11">
        <v>35632.32</v>
      </c>
      <c r="G16" s="11"/>
    </row>
    <row r="17" spans="1:7" ht="18" customHeight="1">
      <c r="A17" s="79" t="s">
        <v>105</v>
      </c>
      <c r="B17" s="79" t="s">
        <v>106</v>
      </c>
      <c r="C17" s="11">
        <v>100000</v>
      </c>
      <c r="D17" s="11"/>
      <c r="E17" s="11"/>
      <c r="F17" s="11"/>
      <c r="G17" s="11">
        <v>100000</v>
      </c>
    </row>
    <row r="18" spans="1:7" ht="18" customHeight="1">
      <c r="A18" s="16" t="s">
        <v>107</v>
      </c>
      <c r="B18" s="16" t="s">
        <v>108</v>
      </c>
      <c r="C18" s="11">
        <v>67729.58</v>
      </c>
      <c r="D18" s="11">
        <v>67729.58</v>
      </c>
      <c r="E18" s="11">
        <v>67729.58</v>
      </c>
      <c r="F18" s="11"/>
      <c r="G18" s="11"/>
    </row>
    <row r="19" spans="1:7" ht="18" customHeight="1">
      <c r="A19" s="59" t="s">
        <v>109</v>
      </c>
      <c r="B19" s="59" t="s">
        <v>110</v>
      </c>
      <c r="C19" s="11">
        <v>67729.58</v>
      </c>
      <c r="D19" s="11">
        <v>67729.58</v>
      </c>
      <c r="E19" s="11">
        <v>67729.58</v>
      </c>
      <c r="F19" s="11"/>
      <c r="G19" s="11"/>
    </row>
    <row r="20" spans="1:7" ht="18" customHeight="1">
      <c r="A20" s="79" t="s">
        <v>111</v>
      </c>
      <c r="B20" s="79" t="s">
        <v>112</v>
      </c>
      <c r="C20" s="11">
        <v>67729.58</v>
      </c>
      <c r="D20" s="11">
        <v>67729.58</v>
      </c>
      <c r="E20" s="11">
        <v>67729.58</v>
      </c>
      <c r="F20" s="11"/>
      <c r="G20" s="11"/>
    </row>
    <row r="21" spans="1:7" ht="18" customHeight="1">
      <c r="A21" s="160" t="s">
        <v>113</v>
      </c>
      <c r="B21" s="161" t="s">
        <v>113</v>
      </c>
      <c r="C21" s="11">
        <v>1013094.22</v>
      </c>
      <c r="D21" s="11">
        <v>913094.22</v>
      </c>
      <c r="E21" s="11">
        <v>877461.9</v>
      </c>
      <c r="F21" s="11">
        <v>35632.32</v>
      </c>
      <c r="G21" s="11">
        <v>100000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honeticPr fontId="29" type="noConversion"/>
  <printOptions horizontalCentered="1"/>
  <pageMargins left="0.389583333333333" right="0.389583333333333" top="0.57986111111111105" bottom="0.57986111111111105" header="0.5" footer="0.5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1"/>
  <sheetViews>
    <sheetView showZeros="0" workbookViewId="0"/>
  </sheetViews>
  <sheetFormatPr defaultColWidth="9.140625" defaultRowHeight="14.25" customHeight="1"/>
  <cols>
    <col min="1" max="1" width="23.5703125" customWidth="1"/>
    <col min="2" max="7" width="22.85546875" customWidth="1"/>
  </cols>
  <sheetData>
    <row r="1" spans="1:7" ht="15" customHeight="1">
      <c r="A1" s="67"/>
      <c r="B1" s="68"/>
      <c r="C1" s="69"/>
      <c r="D1" s="30"/>
      <c r="G1" s="44" t="s">
        <v>161</v>
      </c>
    </row>
    <row r="2" spans="1:7" ht="39" customHeight="1">
      <c r="A2" s="117" t="str">
        <f>"2025"&amp;"年“三公”经费支出预算表"</f>
        <v>2025年“三公”经费支出预算表</v>
      </c>
      <c r="B2" s="164"/>
      <c r="C2" s="164"/>
      <c r="D2" s="164"/>
      <c r="E2" s="164"/>
      <c r="F2" s="164"/>
      <c r="G2" s="164"/>
    </row>
    <row r="3" spans="1:7" ht="18.75" customHeight="1">
      <c r="A3" s="111" t="str">
        <f>"单位名称："&amp;"永德县检验检测所"</f>
        <v>单位名称：永德县检验检测所</v>
      </c>
      <c r="B3" s="165"/>
      <c r="C3" s="166"/>
      <c r="D3" s="141"/>
      <c r="E3" s="13"/>
      <c r="G3" s="44" t="s">
        <v>162</v>
      </c>
    </row>
    <row r="4" spans="1:7" ht="18.75" customHeight="1">
      <c r="A4" s="148" t="s">
        <v>163</v>
      </c>
      <c r="B4" s="148" t="s">
        <v>164</v>
      </c>
      <c r="C4" s="115" t="s">
        <v>165</v>
      </c>
      <c r="D4" s="113" t="s">
        <v>166</v>
      </c>
      <c r="E4" s="145"/>
      <c r="F4" s="114"/>
      <c r="G4" s="115" t="s">
        <v>167</v>
      </c>
    </row>
    <row r="5" spans="1:7" ht="18.75" customHeight="1">
      <c r="A5" s="167"/>
      <c r="B5" s="169"/>
      <c r="C5" s="116"/>
      <c r="D5" s="33" t="s">
        <v>58</v>
      </c>
      <c r="E5" s="33" t="s">
        <v>168</v>
      </c>
      <c r="F5" s="33" t="s">
        <v>169</v>
      </c>
      <c r="G5" s="116"/>
    </row>
    <row r="6" spans="1:7" ht="18.75" customHeight="1">
      <c r="A6" s="168" t="s">
        <v>56</v>
      </c>
      <c r="B6" s="71">
        <v>1</v>
      </c>
      <c r="C6" s="72">
        <v>2</v>
      </c>
      <c r="D6" s="73">
        <v>3</v>
      </c>
      <c r="E6" s="73">
        <v>4</v>
      </c>
      <c r="F6" s="73">
        <v>5</v>
      </c>
      <c r="G6" s="72">
        <v>6</v>
      </c>
    </row>
    <row r="7" spans="1:7" ht="18.75" customHeight="1">
      <c r="A7" s="70" t="s">
        <v>56</v>
      </c>
      <c r="B7" s="74">
        <v>13500</v>
      </c>
      <c r="C7" s="74"/>
      <c r="D7" s="74">
        <v>12000</v>
      </c>
      <c r="E7" s="74"/>
      <c r="F7" s="74">
        <v>12000</v>
      </c>
      <c r="G7" s="74">
        <v>1500</v>
      </c>
    </row>
    <row r="8" spans="1:7" ht="18.75" customHeight="1">
      <c r="A8" s="75" t="s">
        <v>170</v>
      </c>
      <c r="B8" s="74"/>
      <c r="C8" s="74"/>
      <c r="D8" s="74"/>
      <c r="E8" s="74"/>
      <c r="F8" s="74"/>
      <c r="G8" s="74"/>
    </row>
    <row r="9" spans="1:7" ht="18.75" customHeight="1">
      <c r="A9" s="75" t="s">
        <v>171</v>
      </c>
      <c r="B9" s="74">
        <v>13500</v>
      </c>
      <c r="C9" s="74"/>
      <c r="D9" s="74">
        <v>12000</v>
      </c>
      <c r="E9" s="74"/>
      <c r="F9" s="74">
        <v>12000</v>
      </c>
      <c r="G9" s="74">
        <v>1500</v>
      </c>
    </row>
    <row r="10" spans="1:7" ht="18.75" customHeight="1">
      <c r="A10" s="75" t="s">
        <v>172</v>
      </c>
      <c r="B10" s="74"/>
      <c r="C10" s="74"/>
      <c r="D10" s="74"/>
      <c r="E10" s="74"/>
      <c r="F10" s="74"/>
      <c r="G10" s="74"/>
    </row>
    <row r="11" spans="1:7" ht="18.75" customHeight="1">
      <c r="A11" s="75" t="s">
        <v>173</v>
      </c>
      <c r="B11" s="74"/>
      <c r="C11" s="74"/>
      <c r="D11" s="74"/>
      <c r="E11" s="74"/>
      <c r="F11" s="74"/>
      <c r="G11" s="74"/>
    </row>
  </sheetData>
  <mergeCells count="7">
    <mergeCell ref="A2:G2"/>
    <mergeCell ref="A3:D3"/>
    <mergeCell ref="D4:F4"/>
    <mergeCell ref="A4:A6"/>
    <mergeCell ref="B4:B5"/>
    <mergeCell ref="C4:C5"/>
    <mergeCell ref="G4:G5"/>
  </mergeCells>
  <phoneticPr fontId="29" type="noConversion"/>
  <printOptions horizontalCentered="1"/>
  <pageMargins left="0.389583333333333" right="0.389583333333333" top="0.57986111111111105" bottom="0.57986111111111105" header="0.50972222222222197" footer="0.50972222222222197"/>
  <pageSetup paperSize="9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W33"/>
  <sheetViews>
    <sheetView showZeros="0" topLeftCell="A4" workbookViewId="0"/>
  </sheetViews>
  <sheetFormatPr defaultColWidth="9.140625" defaultRowHeight="14.25" customHeight="1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5" customHeight="1">
      <c r="B1" s="62"/>
      <c r="D1" s="63"/>
      <c r="E1" s="63"/>
      <c r="F1" s="63"/>
      <c r="G1" s="63"/>
      <c r="H1" s="34"/>
      <c r="I1" s="34"/>
      <c r="J1" s="34"/>
      <c r="K1" s="34"/>
      <c r="L1" s="34"/>
      <c r="M1" s="34"/>
      <c r="N1" s="13"/>
      <c r="O1" s="13"/>
      <c r="P1" s="13"/>
      <c r="Q1" s="34"/>
      <c r="U1" s="62"/>
      <c r="W1" s="18" t="s">
        <v>174</v>
      </c>
    </row>
    <row r="2" spans="1:23" ht="39.75" customHeight="1">
      <c r="A2" s="117" t="str">
        <f>"2025"&amp;"年部门基本支出预算表"</f>
        <v>2025年部门基本支出预算表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70"/>
      <c r="O2" s="170"/>
      <c r="P2" s="170"/>
      <c r="Q2" s="164"/>
      <c r="R2" s="164"/>
      <c r="S2" s="164"/>
      <c r="T2" s="164"/>
      <c r="U2" s="164"/>
      <c r="V2" s="164"/>
      <c r="W2" s="164"/>
    </row>
    <row r="3" spans="1:23" ht="18.75" customHeight="1">
      <c r="A3" s="151" t="str">
        <f>"单位名称："&amp;"永德县检验检测所"</f>
        <v>单位名称：永德县检验检测所</v>
      </c>
      <c r="B3" s="171"/>
      <c r="C3" s="171"/>
      <c r="D3" s="171"/>
      <c r="E3" s="171"/>
      <c r="F3" s="171"/>
      <c r="G3" s="171"/>
      <c r="H3" s="36"/>
      <c r="I3" s="36"/>
      <c r="J3" s="36"/>
      <c r="K3" s="36"/>
      <c r="L3" s="36"/>
      <c r="M3" s="36"/>
      <c r="N3" s="47"/>
      <c r="O3" s="47"/>
      <c r="P3" s="47"/>
      <c r="Q3" s="36"/>
      <c r="U3" s="62"/>
      <c r="W3" s="18" t="s">
        <v>162</v>
      </c>
    </row>
    <row r="4" spans="1:23" ht="18" customHeight="1">
      <c r="A4" s="148" t="s">
        <v>175</v>
      </c>
      <c r="B4" s="148" t="s">
        <v>176</v>
      </c>
      <c r="C4" s="148" t="s">
        <v>177</v>
      </c>
      <c r="D4" s="148" t="s">
        <v>178</v>
      </c>
      <c r="E4" s="148" t="s">
        <v>179</v>
      </c>
      <c r="F4" s="148" t="s">
        <v>180</v>
      </c>
      <c r="G4" s="148" t="s">
        <v>181</v>
      </c>
      <c r="H4" s="159" t="s">
        <v>182</v>
      </c>
      <c r="I4" s="172" t="s">
        <v>182</v>
      </c>
      <c r="J4" s="172"/>
      <c r="K4" s="172"/>
      <c r="L4" s="172"/>
      <c r="M4" s="172"/>
      <c r="N4" s="145"/>
      <c r="O4" s="145"/>
      <c r="P4" s="145"/>
      <c r="Q4" s="143" t="s">
        <v>62</v>
      </c>
      <c r="R4" s="172" t="s">
        <v>79</v>
      </c>
      <c r="S4" s="172"/>
      <c r="T4" s="172"/>
      <c r="U4" s="172"/>
      <c r="V4" s="172"/>
      <c r="W4" s="173"/>
    </row>
    <row r="5" spans="1:23" ht="18" customHeight="1">
      <c r="A5" s="177"/>
      <c r="B5" s="180"/>
      <c r="C5" s="177"/>
      <c r="D5" s="177"/>
      <c r="E5" s="177"/>
      <c r="F5" s="177"/>
      <c r="G5" s="177"/>
      <c r="H5" s="153" t="s">
        <v>183</v>
      </c>
      <c r="I5" s="159" t="s">
        <v>59</v>
      </c>
      <c r="J5" s="172"/>
      <c r="K5" s="172"/>
      <c r="L5" s="172"/>
      <c r="M5" s="173"/>
      <c r="N5" s="113" t="s">
        <v>184</v>
      </c>
      <c r="O5" s="145"/>
      <c r="P5" s="114"/>
      <c r="Q5" s="148" t="s">
        <v>62</v>
      </c>
      <c r="R5" s="159" t="s">
        <v>79</v>
      </c>
      <c r="S5" s="143" t="s">
        <v>65</v>
      </c>
      <c r="T5" s="172" t="s">
        <v>79</v>
      </c>
      <c r="U5" s="143" t="s">
        <v>67</v>
      </c>
      <c r="V5" s="143" t="s">
        <v>68</v>
      </c>
      <c r="W5" s="144" t="s">
        <v>69</v>
      </c>
    </row>
    <row r="6" spans="1:23" ht="18.75" customHeight="1">
      <c r="A6" s="178"/>
      <c r="B6" s="178"/>
      <c r="C6" s="178"/>
      <c r="D6" s="178"/>
      <c r="E6" s="178"/>
      <c r="F6" s="178"/>
      <c r="G6" s="178"/>
      <c r="H6" s="178"/>
      <c r="I6" s="181" t="s">
        <v>185</v>
      </c>
      <c r="J6" s="148" t="s">
        <v>186</v>
      </c>
      <c r="K6" s="148" t="s">
        <v>187</v>
      </c>
      <c r="L6" s="148" t="s">
        <v>188</v>
      </c>
      <c r="M6" s="148" t="s">
        <v>189</v>
      </c>
      <c r="N6" s="148" t="s">
        <v>59</v>
      </c>
      <c r="O6" s="148" t="s">
        <v>60</v>
      </c>
      <c r="P6" s="148" t="s">
        <v>61</v>
      </c>
      <c r="Q6" s="178"/>
      <c r="R6" s="148" t="s">
        <v>58</v>
      </c>
      <c r="S6" s="148" t="s">
        <v>65</v>
      </c>
      <c r="T6" s="148" t="s">
        <v>190</v>
      </c>
      <c r="U6" s="148" t="s">
        <v>67</v>
      </c>
      <c r="V6" s="148" t="s">
        <v>68</v>
      </c>
      <c r="W6" s="148" t="s">
        <v>69</v>
      </c>
    </row>
    <row r="7" spans="1:23" ht="37.5" customHeight="1">
      <c r="A7" s="179"/>
      <c r="B7" s="179"/>
      <c r="C7" s="179"/>
      <c r="D7" s="179"/>
      <c r="E7" s="179"/>
      <c r="F7" s="179"/>
      <c r="G7" s="179"/>
      <c r="H7" s="179"/>
      <c r="I7" s="182"/>
      <c r="J7" s="167" t="s">
        <v>191</v>
      </c>
      <c r="K7" s="167" t="s">
        <v>187</v>
      </c>
      <c r="L7" s="167" t="s">
        <v>188</v>
      </c>
      <c r="M7" s="167" t="s">
        <v>189</v>
      </c>
      <c r="N7" s="167" t="s">
        <v>187</v>
      </c>
      <c r="O7" s="167" t="s">
        <v>188</v>
      </c>
      <c r="P7" s="167" t="s">
        <v>189</v>
      </c>
      <c r="Q7" s="167" t="s">
        <v>62</v>
      </c>
      <c r="R7" s="167" t="s">
        <v>58</v>
      </c>
      <c r="S7" s="167" t="s">
        <v>65</v>
      </c>
      <c r="T7" s="167" t="s">
        <v>190</v>
      </c>
      <c r="U7" s="167" t="s">
        <v>67</v>
      </c>
      <c r="V7" s="167" t="s">
        <v>68</v>
      </c>
      <c r="W7" s="167" t="s">
        <v>69</v>
      </c>
    </row>
    <row r="8" spans="1:23" ht="19.5" customHeight="1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</row>
    <row r="9" spans="1:23" ht="21" customHeight="1">
      <c r="A9" s="65" t="s">
        <v>71</v>
      </c>
      <c r="B9" s="65"/>
      <c r="C9" s="65"/>
      <c r="D9" s="65"/>
      <c r="E9" s="65"/>
      <c r="F9" s="65"/>
      <c r="G9" s="65"/>
      <c r="H9" s="11">
        <v>913094.22</v>
      </c>
      <c r="I9" s="11">
        <v>913094.22</v>
      </c>
      <c r="J9" s="11"/>
      <c r="K9" s="11"/>
      <c r="L9" s="11">
        <v>913094.22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1" customHeight="1">
      <c r="A10" s="65"/>
      <c r="B10" s="9" t="s">
        <v>192</v>
      </c>
      <c r="C10" s="9" t="s">
        <v>193</v>
      </c>
      <c r="D10" s="9" t="s">
        <v>103</v>
      </c>
      <c r="E10" s="9" t="s">
        <v>104</v>
      </c>
      <c r="F10" s="9" t="s">
        <v>194</v>
      </c>
      <c r="G10" s="9" t="s">
        <v>195</v>
      </c>
      <c r="H10" s="11">
        <v>281616</v>
      </c>
      <c r="I10" s="11">
        <v>281616</v>
      </c>
      <c r="J10" s="11"/>
      <c r="K10" s="11"/>
      <c r="L10" s="11">
        <v>281616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1" customHeight="1">
      <c r="A11" s="66"/>
      <c r="B11" s="9" t="s">
        <v>192</v>
      </c>
      <c r="C11" s="9" t="s">
        <v>193</v>
      </c>
      <c r="D11" s="9" t="s">
        <v>103</v>
      </c>
      <c r="E11" s="9" t="s">
        <v>104</v>
      </c>
      <c r="F11" s="9" t="s">
        <v>196</v>
      </c>
      <c r="G11" s="9" t="s">
        <v>197</v>
      </c>
      <c r="H11" s="11">
        <v>30960</v>
      </c>
      <c r="I11" s="11">
        <v>30960</v>
      </c>
      <c r="J11" s="11"/>
      <c r="K11" s="11"/>
      <c r="L11" s="11">
        <v>30960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1" customHeight="1">
      <c r="A12" s="66"/>
      <c r="B12" s="9" t="s">
        <v>192</v>
      </c>
      <c r="C12" s="9" t="s">
        <v>193</v>
      </c>
      <c r="D12" s="9" t="s">
        <v>103</v>
      </c>
      <c r="E12" s="9" t="s">
        <v>104</v>
      </c>
      <c r="F12" s="9" t="s">
        <v>196</v>
      </c>
      <c r="G12" s="9" t="s">
        <v>197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1" customHeight="1">
      <c r="A13" s="66"/>
      <c r="B13" s="9" t="s">
        <v>192</v>
      </c>
      <c r="C13" s="9" t="s">
        <v>193</v>
      </c>
      <c r="D13" s="9" t="s">
        <v>103</v>
      </c>
      <c r="E13" s="9" t="s">
        <v>104</v>
      </c>
      <c r="F13" s="9" t="s">
        <v>198</v>
      </c>
      <c r="G13" s="9" t="s">
        <v>199</v>
      </c>
      <c r="H13" s="11">
        <v>187397.16</v>
      </c>
      <c r="I13" s="11">
        <v>187397.16</v>
      </c>
      <c r="J13" s="11"/>
      <c r="K13" s="11"/>
      <c r="L13" s="11">
        <v>187397.16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1" customHeight="1">
      <c r="A14" s="66"/>
      <c r="B14" s="9" t="s">
        <v>200</v>
      </c>
      <c r="C14" s="9" t="s">
        <v>201</v>
      </c>
      <c r="D14" s="9" t="s">
        <v>103</v>
      </c>
      <c r="E14" s="9" t="s">
        <v>104</v>
      </c>
      <c r="F14" s="9" t="s">
        <v>198</v>
      </c>
      <c r="G14" s="9" t="s">
        <v>199</v>
      </c>
      <c r="H14" s="11">
        <v>108000</v>
      </c>
      <c r="I14" s="11">
        <v>108000</v>
      </c>
      <c r="J14" s="11"/>
      <c r="K14" s="11"/>
      <c r="L14" s="11">
        <v>108000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1" customHeight="1">
      <c r="A15" s="66"/>
      <c r="B15" s="9" t="s">
        <v>192</v>
      </c>
      <c r="C15" s="9" t="s">
        <v>193</v>
      </c>
      <c r="D15" s="9" t="s">
        <v>103</v>
      </c>
      <c r="E15" s="9" t="s">
        <v>104</v>
      </c>
      <c r="F15" s="9" t="s">
        <v>198</v>
      </c>
      <c r="G15" s="9" t="s">
        <v>199</v>
      </c>
      <c r="H15" s="11">
        <v>64440</v>
      </c>
      <c r="I15" s="11">
        <v>64440</v>
      </c>
      <c r="J15" s="11"/>
      <c r="K15" s="11"/>
      <c r="L15" s="11">
        <v>64440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1" customHeight="1">
      <c r="A16" s="66"/>
      <c r="B16" s="9" t="s">
        <v>202</v>
      </c>
      <c r="C16" s="9" t="s">
        <v>203</v>
      </c>
      <c r="D16" s="9" t="s">
        <v>89</v>
      </c>
      <c r="E16" s="9" t="s">
        <v>90</v>
      </c>
      <c r="F16" s="9" t="s">
        <v>204</v>
      </c>
      <c r="G16" s="9" t="s">
        <v>205</v>
      </c>
      <c r="H16" s="11">
        <v>90306.11</v>
      </c>
      <c r="I16" s="11">
        <v>90306.11</v>
      </c>
      <c r="J16" s="11"/>
      <c r="K16" s="11"/>
      <c r="L16" s="11">
        <v>90306.11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1" customHeight="1">
      <c r="A17" s="66"/>
      <c r="B17" s="9" t="s">
        <v>202</v>
      </c>
      <c r="C17" s="9" t="s">
        <v>203</v>
      </c>
      <c r="D17" s="9" t="s">
        <v>206</v>
      </c>
      <c r="E17" s="9" t="s">
        <v>207</v>
      </c>
      <c r="F17" s="9" t="s">
        <v>208</v>
      </c>
      <c r="G17" s="9" t="s">
        <v>209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1" customHeight="1">
      <c r="A18" s="66"/>
      <c r="B18" s="9" t="s">
        <v>202</v>
      </c>
      <c r="C18" s="9" t="s">
        <v>203</v>
      </c>
      <c r="D18" s="9" t="s">
        <v>210</v>
      </c>
      <c r="E18" s="9" t="s">
        <v>211</v>
      </c>
      <c r="F18" s="9" t="s">
        <v>212</v>
      </c>
      <c r="G18" s="9" t="s">
        <v>213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1" customHeight="1">
      <c r="A19" s="66"/>
      <c r="B19" s="9" t="s">
        <v>202</v>
      </c>
      <c r="C19" s="9" t="s">
        <v>203</v>
      </c>
      <c r="D19" s="9" t="s">
        <v>95</v>
      </c>
      <c r="E19" s="9" t="s">
        <v>96</v>
      </c>
      <c r="F19" s="9" t="s">
        <v>212</v>
      </c>
      <c r="G19" s="9" t="s">
        <v>213</v>
      </c>
      <c r="H19" s="11">
        <v>40073.33</v>
      </c>
      <c r="I19" s="11">
        <v>40073.33</v>
      </c>
      <c r="J19" s="11"/>
      <c r="K19" s="11"/>
      <c r="L19" s="11">
        <v>40073.33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1" customHeight="1">
      <c r="A20" s="66"/>
      <c r="B20" s="9" t="s">
        <v>202</v>
      </c>
      <c r="C20" s="9" t="s">
        <v>203</v>
      </c>
      <c r="D20" s="9" t="s">
        <v>97</v>
      </c>
      <c r="E20" s="9" t="s">
        <v>98</v>
      </c>
      <c r="F20" s="9" t="s">
        <v>214</v>
      </c>
      <c r="G20" s="9" t="s">
        <v>215</v>
      </c>
      <c r="H20" s="11">
        <v>1128.83</v>
      </c>
      <c r="I20" s="11">
        <v>1128.83</v>
      </c>
      <c r="J20" s="11"/>
      <c r="K20" s="11"/>
      <c r="L20" s="11">
        <v>1128.83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1" customHeight="1">
      <c r="A21" s="66"/>
      <c r="B21" s="9" t="s">
        <v>202</v>
      </c>
      <c r="C21" s="9" t="s">
        <v>203</v>
      </c>
      <c r="D21" s="9" t="s">
        <v>103</v>
      </c>
      <c r="E21" s="9" t="s">
        <v>104</v>
      </c>
      <c r="F21" s="9" t="s">
        <v>214</v>
      </c>
      <c r="G21" s="9" t="s">
        <v>215</v>
      </c>
      <c r="H21" s="11">
        <v>3950.89</v>
      </c>
      <c r="I21" s="11">
        <v>3950.89</v>
      </c>
      <c r="J21" s="11"/>
      <c r="K21" s="11"/>
      <c r="L21" s="11">
        <v>3950.89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1" customHeight="1">
      <c r="A22" s="66"/>
      <c r="B22" s="9" t="s">
        <v>202</v>
      </c>
      <c r="C22" s="9" t="s">
        <v>203</v>
      </c>
      <c r="D22" s="9" t="s">
        <v>97</v>
      </c>
      <c r="E22" s="9" t="s">
        <v>98</v>
      </c>
      <c r="F22" s="9" t="s">
        <v>214</v>
      </c>
      <c r="G22" s="9" t="s">
        <v>215</v>
      </c>
      <c r="H22" s="11">
        <v>1860</v>
      </c>
      <c r="I22" s="11">
        <v>1860</v>
      </c>
      <c r="J22" s="11"/>
      <c r="K22" s="11"/>
      <c r="L22" s="11">
        <v>1860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1" customHeight="1">
      <c r="A23" s="66"/>
      <c r="B23" s="9" t="s">
        <v>216</v>
      </c>
      <c r="C23" s="9" t="s">
        <v>112</v>
      </c>
      <c r="D23" s="9" t="s">
        <v>111</v>
      </c>
      <c r="E23" s="9" t="s">
        <v>112</v>
      </c>
      <c r="F23" s="9" t="s">
        <v>217</v>
      </c>
      <c r="G23" s="9" t="s">
        <v>112</v>
      </c>
      <c r="H23" s="11">
        <v>67729.58</v>
      </c>
      <c r="I23" s="11">
        <v>67729.58</v>
      </c>
      <c r="J23" s="11"/>
      <c r="K23" s="11"/>
      <c r="L23" s="11">
        <v>67729.58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21" customHeight="1">
      <c r="A24" s="66"/>
      <c r="B24" s="9" t="s">
        <v>218</v>
      </c>
      <c r="C24" s="9" t="s">
        <v>219</v>
      </c>
      <c r="D24" s="9" t="s">
        <v>103</v>
      </c>
      <c r="E24" s="9" t="s">
        <v>104</v>
      </c>
      <c r="F24" s="9" t="s">
        <v>220</v>
      </c>
      <c r="G24" s="9" t="s">
        <v>221</v>
      </c>
      <c r="H24" s="11">
        <v>3800</v>
      </c>
      <c r="I24" s="11">
        <v>3800</v>
      </c>
      <c r="J24" s="11"/>
      <c r="K24" s="11"/>
      <c r="L24" s="11">
        <v>3800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1" customHeight="1">
      <c r="A25" s="66"/>
      <c r="B25" s="9" t="s">
        <v>218</v>
      </c>
      <c r="C25" s="9" t="s">
        <v>219</v>
      </c>
      <c r="D25" s="9" t="s">
        <v>103</v>
      </c>
      <c r="E25" s="9" t="s">
        <v>104</v>
      </c>
      <c r="F25" s="9" t="s">
        <v>222</v>
      </c>
      <c r="G25" s="9" t="s">
        <v>223</v>
      </c>
      <c r="H25" s="11">
        <v>4700</v>
      </c>
      <c r="I25" s="11">
        <v>4700</v>
      </c>
      <c r="J25" s="11"/>
      <c r="K25" s="11"/>
      <c r="L25" s="11">
        <v>4700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21" customHeight="1">
      <c r="A26" s="66"/>
      <c r="B26" s="9" t="s">
        <v>218</v>
      </c>
      <c r="C26" s="9" t="s">
        <v>219</v>
      </c>
      <c r="D26" s="9" t="s">
        <v>103</v>
      </c>
      <c r="E26" s="9" t="s">
        <v>104</v>
      </c>
      <c r="F26" s="9" t="s">
        <v>224</v>
      </c>
      <c r="G26" s="9" t="s">
        <v>225</v>
      </c>
      <c r="H26" s="11">
        <v>1000</v>
      </c>
      <c r="I26" s="11">
        <v>1000</v>
      </c>
      <c r="J26" s="11"/>
      <c r="K26" s="11"/>
      <c r="L26" s="11">
        <v>1000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1" customHeight="1">
      <c r="A27" s="66"/>
      <c r="B27" s="9" t="s">
        <v>218</v>
      </c>
      <c r="C27" s="9" t="s">
        <v>219</v>
      </c>
      <c r="D27" s="9" t="s">
        <v>103</v>
      </c>
      <c r="E27" s="9" t="s">
        <v>104</v>
      </c>
      <c r="F27" s="9" t="s">
        <v>226</v>
      </c>
      <c r="G27" s="9" t="s">
        <v>227</v>
      </c>
      <c r="H27" s="11">
        <v>1000</v>
      </c>
      <c r="I27" s="11">
        <v>1000</v>
      </c>
      <c r="J27" s="11"/>
      <c r="K27" s="11"/>
      <c r="L27" s="11">
        <v>1000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21" customHeight="1">
      <c r="A28" s="66"/>
      <c r="B28" s="9" t="s">
        <v>218</v>
      </c>
      <c r="C28" s="9" t="s">
        <v>219</v>
      </c>
      <c r="D28" s="9" t="s">
        <v>103</v>
      </c>
      <c r="E28" s="9" t="s">
        <v>104</v>
      </c>
      <c r="F28" s="9" t="s">
        <v>228</v>
      </c>
      <c r="G28" s="9" t="s">
        <v>229</v>
      </c>
      <c r="H28" s="11">
        <v>6000</v>
      </c>
      <c r="I28" s="11">
        <v>6000</v>
      </c>
      <c r="J28" s="11"/>
      <c r="K28" s="11"/>
      <c r="L28" s="11">
        <v>6000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1" customHeight="1">
      <c r="A29" s="66"/>
      <c r="B29" s="9" t="s">
        <v>230</v>
      </c>
      <c r="C29" s="9" t="s">
        <v>231</v>
      </c>
      <c r="D29" s="9" t="s">
        <v>103</v>
      </c>
      <c r="E29" s="9" t="s">
        <v>104</v>
      </c>
      <c r="F29" s="9" t="s">
        <v>232</v>
      </c>
      <c r="G29" s="9" t="s">
        <v>167</v>
      </c>
      <c r="H29" s="11">
        <v>1500</v>
      </c>
      <c r="I29" s="11">
        <v>1500</v>
      </c>
      <c r="J29" s="11"/>
      <c r="K29" s="11"/>
      <c r="L29" s="11">
        <v>1500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21" customHeight="1">
      <c r="A30" s="66"/>
      <c r="B30" s="9" t="s">
        <v>218</v>
      </c>
      <c r="C30" s="9" t="s">
        <v>219</v>
      </c>
      <c r="D30" s="9" t="s">
        <v>233</v>
      </c>
      <c r="E30" s="9" t="s">
        <v>234</v>
      </c>
      <c r="F30" s="9" t="s">
        <v>222</v>
      </c>
      <c r="G30" s="9" t="s">
        <v>223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1" customHeight="1">
      <c r="A31" s="66"/>
      <c r="B31" s="9" t="s">
        <v>235</v>
      </c>
      <c r="C31" s="9" t="s">
        <v>236</v>
      </c>
      <c r="D31" s="9" t="s">
        <v>103</v>
      </c>
      <c r="E31" s="9" t="s">
        <v>104</v>
      </c>
      <c r="F31" s="9" t="s">
        <v>237</v>
      </c>
      <c r="G31" s="9" t="s">
        <v>236</v>
      </c>
      <c r="H31" s="11">
        <v>5632.32</v>
      </c>
      <c r="I31" s="11">
        <v>5632.32</v>
      </c>
      <c r="J31" s="11"/>
      <c r="K31" s="11"/>
      <c r="L31" s="11">
        <v>5632.32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21" customHeight="1">
      <c r="A32" s="66"/>
      <c r="B32" s="9" t="s">
        <v>238</v>
      </c>
      <c r="C32" s="9" t="s">
        <v>239</v>
      </c>
      <c r="D32" s="9" t="s">
        <v>103</v>
      </c>
      <c r="E32" s="9" t="s">
        <v>104</v>
      </c>
      <c r="F32" s="9" t="s">
        <v>240</v>
      </c>
      <c r="G32" s="9" t="s">
        <v>239</v>
      </c>
      <c r="H32" s="11">
        <v>12000</v>
      </c>
      <c r="I32" s="11">
        <v>12000</v>
      </c>
      <c r="J32" s="11"/>
      <c r="K32" s="11"/>
      <c r="L32" s="11">
        <v>12000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21" customHeight="1">
      <c r="A33" s="174" t="s">
        <v>113</v>
      </c>
      <c r="B33" s="175"/>
      <c r="C33" s="175"/>
      <c r="D33" s="175"/>
      <c r="E33" s="175"/>
      <c r="F33" s="175"/>
      <c r="G33" s="176"/>
      <c r="H33" s="11">
        <v>913094.22</v>
      </c>
      <c r="I33" s="11">
        <v>913094.22</v>
      </c>
      <c r="J33" s="11"/>
      <c r="K33" s="11"/>
      <c r="L33" s="11">
        <v>913094.22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</sheetData>
  <mergeCells count="30">
    <mergeCell ref="W6:W7"/>
    <mergeCell ref="R6:R7"/>
    <mergeCell ref="S6:S7"/>
    <mergeCell ref="T6:T7"/>
    <mergeCell ref="U6:U7"/>
    <mergeCell ref="V6:V7"/>
    <mergeCell ref="A33:G33"/>
    <mergeCell ref="A4:A7"/>
    <mergeCell ref="B4:B7"/>
    <mergeCell ref="C4:C7"/>
    <mergeCell ref="D4:D7"/>
    <mergeCell ref="E4:E7"/>
    <mergeCell ref="F4:F7"/>
    <mergeCell ref="G4:G7"/>
    <mergeCell ref="A2:W2"/>
    <mergeCell ref="A3:G3"/>
    <mergeCell ref="H4:W4"/>
    <mergeCell ref="I5:M5"/>
    <mergeCell ref="N5:P5"/>
    <mergeCell ref="R5:W5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</mergeCells>
  <phoneticPr fontId="29" type="noConversion"/>
  <printOptions horizontalCentered="1"/>
  <pageMargins left="0.389583333333333" right="0.389583333333333" top="0.57986111111111105" bottom="0.57986111111111105" header="0.5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13"/>
  <sheetViews>
    <sheetView showZeros="0" topLeftCell="A10" workbookViewId="0"/>
  </sheetViews>
  <sheetFormatPr defaultColWidth="9.140625" defaultRowHeight="14.25" customHeight="1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5" customHeight="1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19" t="s">
        <v>241</v>
      </c>
    </row>
    <row r="2" spans="1:23" ht="41.25" customHeight="1">
      <c r="A2" s="109" t="str">
        <f>"2025"&amp;"年部门项目支出预算表"</f>
        <v>2025年部门项目支出预算表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3" ht="18.75" customHeight="1">
      <c r="A3" s="151" t="str">
        <f>"单位名称："&amp;"永德县检验检测所"</f>
        <v>单位名称：永德县检验检测所</v>
      </c>
      <c r="B3" s="183"/>
      <c r="C3" s="183"/>
      <c r="D3" s="183"/>
      <c r="E3" s="183"/>
      <c r="F3" s="183"/>
      <c r="G3" s="183"/>
      <c r="H3" s="183"/>
      <c r="I3" s="5"/>
      <c r="J3" s="5"/>
      <c r="K3" s="5"/>
      <c r="L3" s="5"/>
      <c r="M3" s="5"/>
      <c r="N3" s="5"/>
      <c r="O3" s="5"/>
      <c r="P3" s="5"/>
      <c r="Q3" s="5"/>
      <c r="R3" s="1"/>
      <c r="S3" s="1"/>
      <c r="T3" s="1"/>
      <c r="U3" s="3"/>
      <c r="V3" s="1"/>
      <c r="W3" s="19" t="s">
        <v>162</v>
      </c>
    </row>
    <row r="4" spans="1:23" ht="18.75" customHeight="1">
      <c r="A4" s="148" t="s">
        <v>242</v>
      </c>
      <c r="B4" s="186" t="s">
        <v>176</v>
      </c>
      <c r="C4" s="148" t="s">
        <v>177</v>
      </c>
      <c r="D4" s="148" t="s">
        <v>243</v>
      </c>
      <c r="E4" s="186" t="s">
        <v>178</v>
      </c>
      <c r="F4" s="186" t="s">
        <v>179</v>
      </c>
      <c r="G4" s="186" t="s">
        <v>244</v>
      </c>
      <c r="H4" s="186" t="s">
        <v>245</v>
      </c>
      <c r="I4" s="115" t="s">
        <v>56</v>
      </c>
      <c r="J4" s="113" t="s">
        <v>246</v>
      </c>
      <c r="K4" s="145"/>
      <c r="L4" s="145"/>
      <c r="M4" s="114"/>
      <c r="N4" s="113" t="s">
        <v>184</v>
      </c>
      <c r="O4" s="145"/>
      <c r="P4" s="114"/>
      <c r="Q4" s="186" t="s">
        <v>62</v>
      </c>
      <c r="R4" s="113" t="s">
        <v>79</v>
      </c>
      <c r="S4" s="145"/>
      <c r="T4" s="145"/>
      <c r="U4" s="145"/>
      <c r="V4" s="145"/>
      <c r="W4" s="114"/>
    </row>
    <row r="5" spans="1:23" ht="18.75" customHeight="1">
      <c r="A5" s="177"/>
      <c r="B5" s="178"/>
      <c r="C5" s="177"/>
      <c r="D5" s="177"/>
      <c r="E5" s="187"/>
      <c r="F5" s="187"/>
      <c r="G5" s="187"/>
      <c r="H5" s="187"/>
      <c r="I5" s="178"/>
      <c r="J5" s="188" t="s">
        <v>59</v>
      </c>
      <c r="K5" s="162"/>
      <c r="L5" s="186" t="s">
        <v>60</v>
      </c>
      <c r="M5" s="186" t="s">
        <v>61</v>
      </c>
      <c r="N5" s="186" t="s">
        <v>59</v>
      </c>
      <c r="O5" s="186" t="s">
        <v>60</v>
      </c>
      <c r="P5" s="186" t="s">
        <v>61</v>
      </c>
      <c r="Q5" s="187"/>
      <c r="R5" s="186" t="s">
        <v>58</v>
      </c>
      <c r="S5" s="148" t="s">
        <v>65</v>
      </c>
      <c r="T5" s="148" t="s">
        <v>190</v>
      </c>
      <c r="U5" s="148" t="s">
        <v>67</v>
      </c>
      <c r="V5" s="148" t="s">
        <v>68</v>
      </c>
      <c r="W5" s="148" t="s">
        <v>69</v>
      </c>
    </row>
    <row r="6" spans="1:23" ht="18.75" customHeight="1">
      <c r="A6" s="178"/>
      <c r="B6" s="178"/>
      <c r="C6" s="178"/>
      <c r="D6" s="178"/>
      <c r="E6" s="178"/>
      <c r="F6" s="178"/>
      <c r="G6" s="178"/>
      <c r="H6" s="178"/>
      <c r="I6" s="178"/>
      <c r="J6" s="189" t="s">
        <v>58</v>
      </c>
      <c r="K6" s="163"/>
      <c r="L6" s="178"/>
      <c r="M6" s="178"/>
      <c r="N6" s="178"/>
      <c r="O6" s="178"/>
      <c r="P6" s="178"/>
      <c r="Q6" s="178"/>
      <c r="R6" s="178"/>
      <c r="S6" s="180"/>
      <c r="T6" s="180"/>
      <c r="U6" s="180"/>
      <c r="V6" s="180"/>
      <c r="W6" s="180"/>
    </row>
    <row r="7" spans="1:23" ht="18.75" customHeight="1">
      <c r="A7" s="167"/>
      <c r="B7" s="116"/>
      <c r="C7" s="167"/>
      <c r="D7" s="167"/>
      <c r="E7" s="149"/>
      <c r="F7" s="149"/>
      <c r="G7" s="149"/>
      <c r="H7" s="149"/>
      <c r="I7" s="116"/>
      <c r="J7" s="21" t="s">
        <v>58</v>
      </c>
      <c r="K7" s="21" t="s">
        <v>247</v>
      </c>
      <c r="L7" s="149"/>
      <c r="M7" s="149"/>
      <c r="N7" s="149"/>
      <c r="O7" s="149"/>
      <c r="P7" s="149"/>
      <c r="Q7" s="149"/>
      <c r="R7" s="149"/>
      <c r="S7" s="149"/>
      <c r="T7" s="149"/>
      <c r="U7" s="116"/>
      <c r="V7" s="149"/>
      <c r="W7" s="149"/>
    </row>
    <row r="8" spans="1:23" ht="18.75" customHeight="1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</row>
    <row r="9" spans="1:23" ht="18.75" customHeight="1">
      <c r="A9" s="9"/>
      <c r="B9" s="9"/>
      <c r="C9" s="9" t="s">
        <v>248</v>
      </c>
      <c r="D9" s="9"/>
      <c r="E9" s="9"/>
      <c r="F9" s="9"/>
      <c r="G9" s="9"/>
      <c r="H9" s="9"/>
      <c r="I9" s="11">
        <v>100000</v>
      </c>
      <c r="J9" s="11">
        <v>100000</v>
      </c>
      <c r="K9" s="11">
        <v>100000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.75" customHeight="1">
      <c r="A10" s="61" t="s">
        <v>249</v>
      </c>
      <c r="B10" s="61" t="s">
        <v>250</v>
      </c>
      <c r="C10" s="9" t="s">
        <v>248</v>
      </c>
      <c r="D10" s="61" t="s">
        <v>71</v>
      </c>
      <c r="E10" s="61" t="s">
        <v>105</v>
      </c>
      <c r="F10" s="61" t="s">
        <v>106</v>
      </c>
      <c r="G10" s="61" t="s">
        <v>228</v>
      </c>
      <c r="H10" s="61" t="s">
        <v>229</v>
      </c>
      <c r="I10" s="11">
        <v>15000</v>
      </c>
      <c r="J10" s="11">
        <v>15000</v>
      </c>
      <c r="K10" s="11">
        <v>15000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8.75" customHeight="1">
      <c r="A11" s="61" t="s">
        <v>249</v>
      </c>
      <c r="B11" s="61" t="s">
        <v>250</v>
      </c>
      <c r="C11" s="9" t="s">
        <v>248</v>
      </c>
      <c r="D11" s="61" t="s">
        <v>71</v>
      </c>
      <c r="E11" s="61" t="s">
        <v>105</v>
      </c>
      <c r="F11" s="61" t="s">
        <v>106</v>
      </c>
      <c r="G11" s="61" t="s">
        <v>251</v>
      </c>
      <c r="H11" s="61" t="s">
        <v>252</v>
      </c>
      <c r="I11" s="11">
        <v>45000</v>
      </c>
      <c r="J11" s="11">
        <v>45000</v>
      </c>
      <c r="K11" s="11">
        <v>45000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.75" customHeight="1">
      <c r="A12" s="61" t="s">
        <v>249</v>
      </c>
      <c r="B12" s="61" t="s">
        <v>250</v>
      </c>
      <c r="C12" s="9" t="s">
        <v>248</v>
      </c>
      <c r="D12" s="61" t="s">
        <v>71</v>
      </c>
      <c r="E12" s="61" t="s">
        <v>105</v>
      </c>
      <c r="F12" s="61" t="s">
        <v>106</v>
      </c>
      <c r="G12" s="61" t="s">
        <v>251</v>
      </c>
      <c r="H12" s="61" t="s">
        <v>252</v>
      </c>
      <c r="I12" s="11">
        <v>40000</v>
      </c>
      <c r="J12" s="11">
        <v>40000</v>
      </c>
      <c r="K12" s="11">
        <v>40000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8.75" customHeight="1">
      <c r="A13" s="174" t="s">
        <v>113</v>
      </c>
      <c r="B13" s="184"/>
      <c r="C13" s="184"/>
      <c r="D13" s="184"/>
      <c r="E13" s="184"/>
      <c r="F13" s="184"/>
      <c r="G13" s="184"/>
      <c r="H13" s="185"/>
      <c r="I13" s="11">
        <v>100000</v>
      </c>
      <c r="J13" s="11">
        <v>100000</v>
      </c>
      <c r="K13" s="11">
        <v>100000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</sheetData>
  <mergeCells count="28">
    <mergeCell ref="V5:V7"/>
    <mergeCell ref="W5:W7"/>
    <mergeCell ref="J5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9" type="noConversion"/>
  <printOptions horizontalCentered="1"/>
  <pageMargins left="0.389583333333333" right="0.389583333333333" top="0.57986111111111105" bottom="0.57986111111111105" header="0.5" footer="0.5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21"/>
  <sheetViews>
    <sheetView showZeros="0" tabSelected="1" workbookViewId="0">
      <selection activeCell="B7" sqref="B7:B21"/>
    </sheetView>
  </sheetViews>
  <sheetFormatPr defaultColWidth="9.140625" defaultRowHeight="12" customHeight="1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>
      <c r="J1" s="43" t="s">
        <v>253</v>
      </c>
    </row>
    <row r="2" spans="1:10" ht="36.75" customHeight="1">
      <c r="A2" s="109" t="str">
        <f>"2025"&amp;"年部门项目支出绩效目标表"</f>
        <v>2025年部门项目支出绩效目标表</v>
      </c>
      <c r="B2" s="170"/>
      <c r="C2" s="170"/>
      <c r="D2" s="170"/>
      <c r="E2" s="170"/>
      <c r="F2" s="164"/>
      <c r="G2" s="170"/>
      <c r="H2" s="164"/>
      <c r="I2" s="164"/>
      <c r="J2" s="170"/>
    </row>
    <row r="3" spans="1:10" ht="18.75" customHeight="1">
      <c r="A3" s="151" t="str">
        <f>"单位名称："&amp;"永德县检验检测所"</f>
        <v>单位名称：永德县检验检测所</v>
      </c>
      <c r="B3" s="190"/>
      <c r="C3" s="190"/>
      <c r="D3" s="190"/>
      <c r="E3" s="190"/>
      <c r="F3" s="191"/>
      <c r="G3" s="190"/>
      <c r="H3" s="191"/>
    </row>
    <row r="4" spans="1:10" ht="18.75" customHeight="1">
      <c r="A4" s="21" t="s">
        <v>254</v>
      </c>
      <c r="B4" s="21" t="s">
        <v>255</v>
      </c>
      <c r="C4" s="21" t="s">
        <v>256</v>
      </c>
      <c r="D4" s="21" t="s">
        <v>257</v>
      </c>
      <c r="E4" s="21" t="s">
        <v>258</v>
      </c>
      <c r="F4" s="24" t="s">
        <v>259</v>
      </c>
      <c r="G4" s="21" t="s">
        <v>260</v>
      </c>
      <c r="H4" s="24" t="s">
        <v>261</v>
      </c>
      <c r="I4" s="24" t="s">
        <v>262</v>
      </c>
      <c r="J4" s="21" t="s">
        <v>263</v>
      </c>
    </row>
    <row r="5" spans="1:10" ht="18.75" customHeight="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spans="1:10" ht="18.75" customHeight="1">
      <c r="A6" s="16" t="s">
        <v>71</v>
      </c>
      <c r="B6" s="22"/>
      <c r="C6" s="22"/>
      <c r="D6" s="22"/>
      <c r="E6" s="25"/>
      <c r="F6" s="26"/>
      <c r="G6" s="25"/>
      <c r="H6" s="26"/>
      <c r="I6" s="26"/>
      <c r="J6" s="25"/>
    </row>
    <row r="7" spans="1:10" ht="18.75" customHeight="1">
      <c r="A7" s="192" t="s">
        <v>248</v>
      </c>
      <c r="B7" s="234" t="s">
        <v>380</v>
      </c>
      <c r="C7" s="9" t="s">
        <v>264</v>
      </c>
      <c r="D7" s="9" t="s">
        <v>265</v>
      </c>
      <c r="E7" s="16" t="s">
        <v>266</v>
      </c>
      <c r="F7" s="9" t="s">
        <v>267</v>
      </c>
      <c r="G7" s="16" t="s">
        <v>268</v>
      </c>
      <c r="H7" s="9" t="s">
        <v>269</v>
      </c>
      <c r="I7" s="9" t="s">
        <v>270</v>
      </c>
      <c r="J7" s="16" t="s">
        <v>271</v>
      </c>
    </row>
    <row r="8" spans="1:10" ht="18.75" customHeight="1">
      <c r="A8" s="192" t="s">
        <v>248</v>
      </c>
      <c r="B8" s="235"/>
      <c r="C8" s="9" t="s">
        <v>264</v>
      </c>
      <c r="D8" s="9" t="s">
        <v>265</v>
      </c>
      <c r="E8" s="16" t="s">
        <v>272</v>
      </c>
      <c r="F8" s="9" t="s">
        <v>267</v>
      </c>
      <c r="G8" s="16" t="s">
        <v>273</v>
      </c>
      <c r="H8" s="9" t="s">
        <v>274</v>
      </c>
      <c r="I8" s="9" t="s">
        <v>270</v>
      </c>
      <c r="J8" s="16" t="s">
        <v>275</v>
      </c>
    </row>
    <row r="9" spans="1:10" ht="18.75" customHeight="1">
      <c r="A9" s="192" t="s">
        <v>248</v>
      </c>
      <c r="B9" s="235"/>
      <c r="C9" s="9" t="s">
        <v>264</v>
      </c>
      <c r="D9" s="9" t="s">
        <v>265</v>
      </c>
      <c r="E9" s="16" t="s">
        <v>276</v>
      </c>
      <c r="F9" s="9" t="s">
        <v>277</v>
      </c>
      <c r="G9" s="16" t="s">
        <v>278</v>
      </c>
      <c r="H9" s="9" t="s">
        <v>269</v>
      </c>
      <c r="I9" s="9" t="s">
        <v>270</v>
      </c>
      <c r="J9" s="16" t="s">
        <v>279</v>
      </c>
    </row>
    <row r="10" spans="1:10" ht="18.75" customHeight="1">
      <c r="A10" s="192" t="s">
        <v>248</v>
      </c>
      <c r="B10" s="235"/>
      <c r="C10" s="9" t="s">
        <v>264</v>
      </c>
      <c r="D10" s="9" t="s">
        <v>265</v>
      </c>
      <c r="E10" s="16" t="s">
        <v>280</v>
      </c>
      <c r="F10" s="9" t="s">
        <v>267</v>
      </c>
      <c r="G10" s="16" t="s">
        <v>281</v>
      </c>
      <c r="H10" s="9" t="s">
        <v>269</v>
      </c>
      <c r="I10" s="9" t="s">
        <v>270</v>
      </c>
      <c r="J10" s="16" t="s">
        <v>282</v>
      </c>
    </row>
    <row r="11" spans="1:10" ht="18.75" customHeight="1">
      <c r="A11" s="192" t="s">
        <v>248</v>
      </c>
      <c r="B11" s="235"/>
      <c r="C11" s="9" t="s">
        <v>264</v>
      </c>
      <c r="D11" s="9" t="s">
        <v>283</v>
      </c>
      <c r="E11" s="16" t="s">
        <v>284</v>
      </c>
      <c r="F11" s="9" t="s">
        <v>267</v>
      </c>
      <c r="G11" s="16" t="s">
        <v>285</v>
      </c>
      <c r="H11" s="9" t="s">
        <v>274</v>
      </c>
      <c r="I11" s="9" t="s">
        <v>270</v>
      </c>
      <c r="J11" s="16" t="s">
        <v>286</v>
      </c>
    </row>
    <row r="12" spans="1:10" ht="18.75" customHeight="1">
      <c r="A12" s="192" t="s">
        <v>248</v>
      </c>
      <c r="B12" s="235"/>
      <c r="C12" s="9" t="s">
        <v>264</v>
      </c>
      <c r="D12" s="9" t="s">
        <v>283</v>
      </c>
      <c r="E12" s="16" t="s">
        <v>287</v>
      </c>
      <c r="F12" s="9" t="s">
        <v>267</v>
      </c>
      <c r="G12" s="16" t="s">
        <v>288</v>
      </c>
      <c r="H12" s="9" t="s">
        <v>274</v>
      </c>
      <c r="I12" s="9" t="s">
        <v>270</v>
      </c>
      <c r="J12" s="16" t="s">
        <v>289</v>
      </c>
    </row>
    <row r="13" spans="1:10" ht="18.75" customHeight="1">
      <c r="A13" s="192" t="s">
        <v>248</v>
      </c>
      <c r="B13" s="235"/>
      <c r="C13" s="9" t="s">
        <v>264</v>
      </c>
      <c r="D13" s="9" t="s">
        <v>290</v>
      </c>
      <c r="E13" s="16" t="s">
        <v>291</v>
      </c>
      <c r="F13" s="9" t="s">
        <v>267</v>
      </c>
      <c r="G13" s="16" t="s">
        <v>285</v>
      </c>
      <c r="H13" s="9" t="s">
        <v>274</v>
      </c>
      <c r="I13" s="9" t="s">
        <v>270</v>
      </c>
      <c r="J13" s="16" t="s">
        <v>292</v>
      </c>
    </row>
    <row r="14" spans="1:10" ht="18.75" customHeight="1">
      <c r="A14" s="192" t="s">
        <v>248</v>
      </c>
      <c r="B14" s="235"/>
      <c r="C14" s="9" t="s">
        <v>264</v>
      </c>
      <c r="D14" s="9" t="s">
        <v>293</v>
      </c>
      <c r="E14" s="16" t="s">
        <v>294</v>
      </c>
      <c r="F14" s="9" t="s">
        <v>295</v>
      </c>
      <c r="G14" s="16" t="s">
        <v>278</v>
      </c>
      <c r="H14" s="9" t="s">
        <v>296</v>
      </c>
      <c r="I14" s="9" t="s">
        <v>270</v>
      </c>
      <c r="J14" s="16" t="s">
        <v>297</v>
      </c>
    </row>
    <row r="15" spans="1:10" ht="18.75" customHeight="1">
      <c r="A15" s="192" t="s">
        <v>248</v>
      </c>
      <c r="B15" s="235"/>
      <c r="C15" s="9" t="s">
        <v>298</v>
      </c>
      <c r="D15" s="9" t="s">
        <v>299</v>
      </c>
      <c r="E15" s="16" t="s">
        <v>300</v>
      </c>
      <c r="F15" s="9" t="s">
        <v>267</v>
      </c>
      <c r="G15" s="16" t="s">
        <v>268</v>
      </c>
      <c r="H15" s="9" t="s">
        <v>296</v>
      </c>
      <c r="I15" s="9" t="s">
        <v>270</v>
      </c>
      <c r="J15" s="16" t="s">
        <v>301</v>
      </c>
    </row>
    <row r="16" spans="1:10" ht="18.75" customHeight="1">
      <c r="A16" s="192" t="s">
        <v>248</v>
      </c>
      <c r="B16" s="235"/>
      <c r="C16" s="9" t="s">
        <v>298</v>
      </c>
      <c r="D16" s="9" t="s">
        <v>299</v>
      </c>
      <c r="E16" s="16" t="s">
        <v>302</v>
      </c>
      <c r="F16" s="9" t="s">
        <v>277</v>
      </c>
      <c r="G16" s="16" t="s">
        <v>303</v>
      </c>
      <c r="H16" s="9" t="s">
        <v>303</v>
      </c>
      <c r="I16" s="9" t="s">
        <v>304</v>
      </c>
      <c r="J16" s="16" t="s">
        <v>305</v>
      </c>
    </row>
    <row r="17" spans="1:10" ht="18.75" customHeight="1">
      <c r="A17" s="192" t="s">
        <v>248</v>
      </c>
      <c r="B17" s="235"/>
      <c r="C17" s="9" t="s">
        <v>298</v>
      </c>
      <c r="D17" s="9" t="s">
        <v>306</v>
      </c>
      <c r="E17" s="16" t="s">
        <v>307</v>
      </c>
      <c r="F17" s="9" t="s">
        <v>277</v>
      </c>
      <c r="G17" s="16" t="s">
        <v>285</v>
      </c>
      <c r="H17" s="9" t="s">
        <v>274</v>
      </c>
      <c r="I17" s="9" t="s">
        <v>270</v>
      </c>
      <c r="J17" s="16" t="s">
        <v>308</v>
      </c>
    </row>
    <row r="18" spans="1:10" ht="18.75" customHeight="1">
      <c r="A18" s="192" t="s">
        <v>248</v>
      </c>
      <c r="B18" s="235"/>
      <c r="C18" s="9" t="s">
        <v>298</v>
      </c>
      <c r="D18" s="9" t="s">
        <v>306</v>
      </c>
      <c r="E18" s="16" t="s">
        <v>309</v>
      </c>
      <c r="F18" s="9" t="s">
        <v>277</v>
      </c>
      <c r="G18" s="16" t="s">
        <v>310</v>
      </c>
      <c r="H18" s="9" t="s">
        <v>274</v>
      </c>
      <c r="I18" s="9" t="s">
        <v>270</v>
      </c>
      <c r="J18" s="16" t="s">
        <v>311</v>
      </c>
    </row>
    <row r="19" spans="1:10" ht="18.75" customHeight="1">
      <c r="A19" s="192" t="s">
        <v>248</v>
      </c>
      <c r="B19" s="235"/>
      <c r="C19" s="9" t="s">
        <v>298</v>
      </c>
      <c r="D19" s="9" t="s">
        <v>312</v>
      </c>
      <c r="E19" s="16" t="s">
        <v>313</v>
      </c>
      <c r="F19" s="9" t="s">
        <v>277</v>
      </c>
      <c r="G19" s="16" t="s">
        <v>314</v>
      </c>
      <c r="H19" s="9" t="s">
        <v>314</v>
      </c>
      <c r="I19" s="9" t="s">
        <v>304</v>
      </c>
      <c r="J19" s="16" t="s">
        <v>315</v>
      </c>
    </row>
    <row r="20" spans="1:10" ht="18.75" customHeight="1">
      <c r="A20" s="192" t="s">
        <v>248</v>
      </c>
      <c r="B20" s="235"/>
      <c r="C20" s="9" t="s">
        <v>298</v>
      </c>
      <c r="D20" s="9" t="s">
        <v>312</v>
      </c>
      <c r="E20" s="16" t="s">
        <v>316</v>
      </c>
      <c r="F20" s="9" t="s">
        <v>267</v>
      </c>
      <c r="G20" s="16" t="s">
        <v>303</v>
      </c>
      <c r="H20" s="9" t="s">
        <v>303</v>
      </c>
      <c r="I20" s="9" t="s">
        <v>304</v>
      </c>
      <c r="J20" s="16" t="s">
        <v>317</v>
      </c>
    </row>
    <row r="21" spans="1:10" ht="18.75" customHeight="1">
      <c r="A21" s="192" t="s">
        <v>248</v>
      </c>
      <c r="B21" s="236"/>
      <c r="C21" s="9" t="s">
        <v>318</v>
      </c>
      <c r="D21" s="9" t="s">
        <v>319</v>
      </c>
      <c r="E21" s="16" t="s">
        <v>320</v>
      </c>
      <c r="F21" s="9" t="s">
        <v>267</v>
      </c>
      <c r="G21" s="16" t="s">
        <v>321</v>
      </c>
      <c r="H21" s="9" t="s">
        <v>274</v>
      </c>
      <c r="I21" s="9" t="s">
        <v>270</v>
      </c>
      <c r="J21" s="16" t="s">
        <v>322</v>
      </c>
    </row>
  </sheetData>
  <mergeCells count="4">
    <mergeCell ref="A2:J2"/>
    <mergeCell ref="A3:H3"/>
    <mergeCell ref="A7:A21"/>
    <mergeCell ref="B7:B21"/>
  </mergeCells>
  <phoneticPr fontId="29" type="noConversion"/>
  <printOptions horizontalCentered="1"/>
  <pageMargins left="1" right="1" top="0.75" bottom="0.75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1"/>
  <sheetViews>
    <sheetView showZeros="0" workbookViewId="0">
      <selection activeCell="D12" sqref="D12"/>
    </sheetView>
  </sheetViews>
  <sheetFormatPr defaultColWidth="9.140625" defaultRowHeight="14.25" customHeight="1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5" customHeight="1">
      <c r="A1" s="52">
        <v>1</v>
      </c>
      <c r="B1" s="53">
        <v>0</v>
      </c>
      <c r="C1" s="52">
        <v>1</v>
      </c>
      <c r="D1" s="54"/>
      <c r="E1" s="54"/>
      <c r="F1" s="19" t="s">
        <v>323</v>
      </c>
    </row>
    <row r="2" spans="1:6" ht="32.25" customHeight="1">
      <c r="A2" s="193" t="str">
        <f>"2025"&amp;"年部门政府性基金预算支出预算表"</f>
        <v>2025年部门政府性基金预算支出预算表</v>
      </c>
      <c r="B2" s="194" t="s">
        <v>324</v>
      </c>
      <c r="C2" s="195"/>
      <c r="D2" s="196"/>
      <c r="E2" s="196"/>
      <c r="F2" s="196"/>
    </row>
    <row r="3" spans="1:6" ht="18.75" customHeight="1">
      <c r="A3" s="151" t="str">
        <f>"单位名称："&amp;"永德县检验检测所"</f>
        <v>单位名称：永德县检验检测所</v>
      </c>
      <c r="B3" s="151" t="s">
        <v>325</v>
      </c>
      <c r="C3" s="197"/>
      <c r="D3" s="54"/>
      <c r="E3" s="54"/>
      <c r="F3" s="19" t="s">
        <v>1</v>
      </c>
    </row>
    <row r="4" spans="1:6" ht="18.75" customHeight="1">
      <c r="A4" s="153" t="s">
        <v>175</v>
      </c>
      <c r="B4" s="201" t="s">
        <v>74</v>
      </c>
      <c r="C4" s="203" t="s">
        <v>75</v>
      </c>
      <c r="D4" s="145" t="s">
        <v>326</v>
      </c>
      <c r="E4" s="145"/>
      <c r="F4" s="114"/>
    </row>
    <row r="5" spans="1:6" ht="18.75" customHeight="1">
      <c r="A5" s="179"/>
      <c r="B5" s="202"/>
      <c r="C5" s="204"/>
      <c r="D5" s="48" t="s">
        <v>56</v>
      </c>
      <c r="E5" s="48" t="s">
        <v>76</v>
      </c>
      <c r="F5" s="48" t="s">
        <v>77</v>
      </c>
    </row>
    <row r="6" spans="1:6" ht="18.75" customHeight="1">
      <c r="A6" s="55">
        <v>1</v>
      </c>
      <c r="B6" s="56" t="s">
        <v>156</v>
      </c>
      <c r="C6" s="49">
        <v>3</v>
      </c>
      <c r="D6" s="48">
        <v>4</v>
      </c>
      <c r="E6" s="48">
        <v>5</v>
      </c>
      <c r="F6" s="48">
        <v>6</v>
      </c>
    </row>
    <row r="7" spans="1:6" ht="18.75" customHeight="1">
      <c r="A7" s="57"/>
      <c r="B7" s="42"/>
      <c r="C7" s="42"/>
      <c r="D7" s="11"/>
      <c r="E7" s="11"/>
      <c r="F7" s="11"/>
    </row>
    <row r="8" spans="1:6" ht="18.75" customHeight="1">
      <c r="A8" s="57"/>
      <c r="B8" s="42"/>
      <c r="C8" s="42"/>
      <c r="D8" s="11"/>
      <c r="E8" s="11"/>
      <c r="F8" s="11"/>
    </row>
    <row r="9" spans="1:6" ht="18.75" customHeight="1">
      <c r="A9" s="198" t="s">
        <v>113</v>
      </c>
      <c r="B9" s="199" t="s">
        <v>113</v>
      </c>
      <c r="C9" s="200" t="s">
        <v>113</v>
      </c>
      <c r="D9" s="11"/>
      <c r="E9" s="11"/>
      <c r="F9" s="11"/>
    </row>
    <row r="11" spans="1:6" ht="14.25" customHeight="1">
      <c r="C11" s="17" t="s">
        <v>327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9" type="noConversion"/>
  <printOptions horizontalCentered="1"/>
  <pageMargins left="0.389583333333333" right="0.389583333333333" top="0.57986111111111105" bottom="0.57986111111111105" header="0.5" footer="0.5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16"/>
  <sheetViews>
    <sheetView showZeros="0" workbookViewId="0"/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O1" s="18"/>
      <c r="P1" s="18"/>
      <c r="Q1" s="19" t="s">
        <v>328</v>
      </c>
    </row>
    <row r="2" spans="1:17" ht="35.25" customHeight="1">
      <c r="A2" s="205" t="str">
        <f>"2025"&amp;"年部门政府采购预算表"</f>
        <v>2025年部门政府采购预算表</v>
      </c>
      <c r="B2" s="170"/>
      <c r="C2" s="170"/>
      <c r="D2" s="170"/>
      <c r="E2" s="170"/>
      <c r="F2" s="170"/>
      <c r="G2" s="170"/>
      <c r="H2" s="170"/>
      <c r="I2" s="170"/>
      <c r="J2" s="170"/>
      <c r="K2" s="164"/>
      <c r="L2" s="170"/>
      <c r="M2" s="170"/>
      <c r="N2" s="170"/>
      <c r="O2" s="164"/>
      <c r="P2" s="164"/>
      <c r="Q2" s="170"/>
    </row>
    <row r="3" spans="1:17" ht="18.75" customHeight="1">
      <c r="A3" s="111" t="str">
        <f>"单位名称："&amp;"永德县检验检测所"</f>
        <v>单位名称：永德县检验检测所</v>
      </c>
      <c r="B3" s="120"/>
      <c r="C3" s="120"/>
      <c r="D3" s="120"/>
      <c r="E3" s="120"/>
      <c r="F3" s="120"/>
      <c r="G3" s="47"/>
      <c r="H3" s="47"/>
      <c r="I3" s="47"/>
      <c r="J3" s="47"/>
      <c r="O3" s="31"/>
      <c r="P3" s="31"/>
      <c r="Q3" s="19" t="s">
        <v>162</v>
      </c>
    </row>
    <row r="4" spans="1:17" ht="18.75" customHeight="1">
      <c r="A4" s="186" t="s">
        <v>329</v>
      </c>
      <c r="B4" s="215" t="s">
        <v>330</v>
      </c>
      <c r="C4" s="215" t="s">
        <v>331</v>
      </c>
      <c r="D4" s="215" t="s">
        <v>332</v>
      </c>
      <c r="E4" s="215" t="s">
        <v>333</v>
      </c>
      <c r="F4" s="215" t="s">
        <v>334</v>
      </c>
      <c r="G4" s="206" t="s">
        <v>182</v>
      </c>
      <c r="H4" s="206"/>
      <c r="I4" s="206"/>
      <c r="J4" s="206"/>
      <c r="K4" s="143"/>
      <c r="L4" s="206"/>
      <c r="M4" s="206"/>
      <c r="N4" s="206"/>
      <c r="O4" s="172"/>
      <c r="P4" s="143"/>
      <c r="Q4" s="207"/>
    </row>
    <row r="5" spans="1:17" ht="18.75" customHeight="1">
      <c r="A5" s="187"/>
      <c r="B5" s="216"/>
      <c r="C5" s="216"/>
      <c r="D5" s="216"/>
      <c r="E5" s="216"/>
      <c r="F5" s="216"/>
      <c r="G5" s="216" t="s">
        <v>56</v>
      </c>
      <c r="H5" s="216" t="s">
        <v>59</v>
      </c>
      <c r="I5" s="216" t="s">
        <v>335</v>
      </c>
      <c r="J5" s="216" t="s">
        <v>336</v>
      </c>
      <c r="K5" s="217" t="s">
        <v>337</v>
      </c>
      <c r="L5" s="208" t="s">
        <v>79</v>
      </c>
      <c r="M5" s="208"/>
      <c r="N5" s="208"/>
      <c r="O5" s="209"/>
      <c r="P5" s="210"/>
      <c r="Q5" s="211"/>
    </row>
    <row r="6" spans="1:17" ht="30" customHeight="1">
      <c r="A6" s="149"/>
      <c r="B6" s="211"/>
      <c r="C6" s="211"/>
      <c r="D6" s="211"/>
      <c r="E6" s="211"/>
      <c r="F6" s="211"/>
      <c r="G6" s="211"/>
      <c r="H6" s="211" t="s">
        <v>58</v>
      </c>
      <c r="I6" s="211"/>
      <c r="J6" s="211"/>
      <c r="K6" s="218"/>
      <c r="L6" s="37" t="s">
        <v>58</v>
      </c>
      <c r="M6" s="37" t="s">
        <v>65</v>
      </c>
      <c r="N6" s="37" t="s">
        <v>190</v>
      </c>
      <c r="O6" s="46" t="s">
        <v>67</v>
      </c>
      <c r="P6" s="38" t="s">
        <v>68</v>
      </c>
      <c r="Q6" s="37" t="s">
        <v>69</v>
      </c>
    </row>
    <row r="7" spans="1:17" ht="18.75" customHeight="1">
      <c r="A7" s="15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spans="1:17" ht="18.75" customHeight="1">
      <c r="A8" s="40" t="s">
        <v>71</v>
      </c>
      <c r="B8" s="41"/>
      <c r="C8" s="41"/>
      <c r="D8" s="41"/>
      <c r="E8" s="50"/>
      <c r="F8" s="11">
        <v>16700</v>
      </c>
      <c r="G8" s="11">
        <v>16700</v>
      </c>
      <c r="H8" s="11">
        <v>16700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8.75" customHeight="1">
      <c r="A9" s="108" t="s">
        <v>219</v>
      </c>
      <c r="B9" s="41" t="s">
        <v>338</v>
      </c>
      <c r="C9" s="41" t="s">
        <v>339</v>
      </c>
      <c r="D9" s="41" t="s">
        <v>340</v>
      </c>
      <c r="E9" s="51">
        <v>5</v>
      </c>
      <c r="F9" s="11">
        <v>3000</v>
      </c>
      <c r="G9" s="11">
        <v>3000</v>
      </c>
      <c r="H9" s="11">
        <v>3000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8.75" customHeight="1">
      <c r="A10" s="108" t="s">
        <v>219</v>
      </c>
      <c r="B10" s="41" t="s">
        <v>341</v>
      </c>
      <c r="C10" s="41" t="s">
        <v>341</v>
      </c>
      <c r="D10" s="41" t="s">
        <v>340</v>
      </c>
      <c r="E10" s="51">
        <v>1</v>
      </c>
      <c r="F10" s="11">
        <v>420</v>
      </c>
      <c r="G10" s="11">
        <v>420</v>
      </c>
      <c r="H10" s="11">
        <v>420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.75" customHeight="1">
      <c r="A11" s="108" t="s">
        <v>219</v>
      </c>
      <c r="B11" s="41" t="s">
        <v>342</v>
      </c>
      <c r="C11" s="41" t="s">
        <v>341</v>
      </c>
      <c r="D11" s="41" t="s">
        <v>269</v>
      </c>
      <c r="E11" s="51">
        <v>2</v>
      </c>
      <c r="F11" s="11">
        <v>720</v>
      </c>
      <c r="G11" s="11">
        <v>720</v>
      </c>
      <c r="H11" s="11">
        <v>720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.75" customHeight="1">
      <c r="A12" s="108" t="s">
        <v>219</v>
      </c>
      <c r="B12" s="41" t="s">
        <v>343</v>
      </c>
      <c r="C12" s="41" t="s">
        <v>344</v>
      </c>
      <c r="D12" s="41" t="s">
        <v>269</v>
      </c>
      <c r="E12" s="51">
        <v>2</v>
      </c>
      <c r="F12" s="11">
        <v>560</v>
      </c>
      <c r="G12" s="11">
        <v>560</v>
      </c>
      <c r="H12" s="11">
        <v>560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8.75" customHeight="1">
      <c r="A13" s="108" t="s">
        <v>239</v>
      </c>
      <c r="B13" s="41" t="s">
        <v>345</v>
      </c>
      <c r="C13" s="41" t="s">
        <v>346</v>
      </c>
      <c r="D13" s="41" t="s">
        <v>347</v>
      </c>
      <c r="E13" s="51">
        <v>1</v>
      </c>
      <c r="F13" s="11">
        <v>6000</v>
      </c>
      <c r="G13" s="11">
        <v>6000</v>
      </c>
      <c r="H13" s="11">
        <v>6000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8.75" customHeight="1">
      <c r="A14" s="108" t="s">
        <v>239</v>
      </c>
      <c r="B14" s="41" t="s">
        <v>348</v>
      </c>
      <c r="C14" s="41" t="s">
        <v>349</v>
      </c>
      <c r="D14" s="41" t="s">
        <v>347</v>
      </c>
      <c r="E14" s="51">
        <v>1</v>
      </c>
      <c r="F14" s="11">
        <v>2000</v>
      </c>
      <c r="G14" s="11">
        <v>2000</v>
      </c>
      <c r="H14" s="11">
        <v>2000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8.75" customHeight="1">
      <c r="A15" s="108" t="s">
        <v>239</v>
      </c>
      <c r="B15" s="41" t="s">
        <v>350</v>
      </c>
      <c r="C15" s="41" t="s">
        <v>351</v>
      </c>
      <c r="D15" s="41" t="s">
        <v>347</v>
      </c>
      <c r="E15" s="51">
        <v>1</v>
      </c>
      <c r="F15" s="11">
        <v>4000</v>
      </c>
      <c r="G15" s="11">
        <v>4000</v>
      </c>
      <c r="H15" s="11">
        <v>4000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8.75" customHeight="1">
      <c r="A16" s="212" t="s">
        <v>113</v>
      </c>
      <c r="B16" s="213"/>
      <c r="C16" s="213"/>
      <c r="D16" s="213"/>
      <c r="E16" s="214"/>
      <c r="F16" s="11">
        <v>16700</v>
      </c>
      <c r="G16" s="11">
        <v>16700</v>
      </c>
      <c r="H16" s="11">
        <v>16700</v>
      </c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9" type="noConversion"/>
  <printOptions horizontalCentered="1"/>
  <pageMargins left="1" right="1" top="0.75" bottom="0.75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N12"/>
  <sheetViews>
    <sheetView showZeros="0" workbookViewId="0">
      <selection activeCell="D12" sqref="D12"/>
    </sheetView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5" customHeight="1">
      <c r="A1" s="30"/>
      <c r="B1" s="30"/>
      <c r="C1" s="34"/>
      <c r="D1" s="30"/>
      <c r="E1" s="30"/>
      <c r="F1" s="30"/>
      <c r="G1" s="30"/>
      <c r="H1" s="35"/>
      <c r="I1" s="30"/>
      <c r="J1" s="30"/>
      <c r="K1" s="30"/>
      <c r="L1" s="18"/>
      <c r="M1" s="43"/>
      <c r="N1" s="44" t="s">
        <v>352</v>
      </c>
    </row>
    <row r="2" spans="1:14" ht="34.5" customHeight="1">
      <c r="A2" s="219" t="str">
        <f>"2025"&amp;"年部门政府购买服务预算表"</f>
        <v>2025年部门政府购买服务预算表</v>
      </c>
      <c r="B2" s="220"/>
      <c r="C2" s="164"/>
      <c r="D2" s="220"/>
      <c r="E2" s="220"/>
      <c r="F2" s="220"/>
      <c r="G2" s="220"/>
      <c r="H2" s="221"/>
      <c r="I2" s="220"/>
      <c r="J2" s="220"/>
      <c r="K2" s="220"/>
      <c r="L2" s="164"/>
      <c r="M2" s="221"/>
      <c r="N2" s="220"/>
    </row>
    <row r="3" spans="1:14" ht="18.75" customHeight="1">
      <c r="A3" s="222" t="str">
        <f>"单位名称："&amp;"永德县检验检测所"</f>
        <v>单位名称：永德县检验检测所</v>
      </c>
      <c r="B3" s="223"/>
      <c r="C3" s="224"/>
      <c r="D3" s="29"/>
      <c r="E3" s="29"/>
      <c r="F3" s="29"/>
      <c r="G3" s="29"/>
      <c r="H3" s="35"/>
      <c r="I3" s="30"/>
      <c r="J3" s="30"/>
      <c r="K3" s="30"/>
      <c r="L3" s="31"/>
      <c r="M3" s="45"/>
      <c r="N3" s="44" t="s">
        <v>162</v>
      </c>
    </row>
    <row r="4" spans="1:14" ht="18.75" customHeight="1">
      <c r="A4" s="186" t="s">
        <v>329</v>
      </c>
      <c r="B4" s="215" t="s">
        <v>353</v>
      </c>
      <c r="C4" s="226" t="s">
        <v>354</v>
      </c>
      <c r="D4" s="206" t="s">
        <v>182</v>
      </c>
      <c r="E4" s="206"/>
      <c r="F4" s="206"/>
      <c r="G4" s="206"/>
      <c r="H4" s="143"/>
      <c r="I4" s="206"/>
      <c r="J4" s="206"/>
      <c r="K4" s="206"/>
      <c r="L4" s="172"/>
      <c r="M4" s="143"/>
      <c r="N4" s="207"/>
    </row>
    <row r="5" spans="1:14" ht="18.75" customHeight="1">
      <c r="A5" s="187"/>
      <c r="B5" s="216"/>
      <c r="C5" s="217"/>
      <c r="D5" s="216" t="s">
        <v>56</v>
      </c>
      <c r="E5" s="216" t="s">
        <v>59</v>
      </c>
      <c r="F5" s="216" t="s">
        <v>335</v>
      </c>
      <c r="G5" s="216" t="s">
        <v>336</v>
      </c>
      <c r="H5" s="217" t="s">
        <v>337</v>
      </c>
      <c r="I5" s="208" t="s">
        <v>79</v>
      </c>
      <c r="J5" s="208"/>
      <c r="K5" s="208"/>
      <c r="L5" s="209"/>
      <c r="M5" s="210"/>
      <c r="N5" s="211"/>
    </row>
    <row r="6" spans="1:14" ht="26.25" customHeight="1">
      <c r="A6" s="149"/>
      <c r="B6" s="211"/>
      <c r="C6" s="218"/>
      <c r="D6" s="211"/>
      <c r="E6" s="211"/>
      <c r="F6" s="211"/>
      <c r="G6" s="211"/>
      <c r="H6" s="218"/>
      <c r="I6" s="37" t="s">
        <v>58</v>
      </c>
      <c r="J6" s="37" t="s">
        <v>65</v>
      </c>
      <c r="K6" s="37" t="s">
        <v>190</v>
      </c>
      <c r="L6" s="46" t="s">
        <v>67</v>
      </c>
      <c r="M6" s="38" t="s">
        <v>68</v>
      </c>
      <c r="N6" s="37" t="s">
        <v>69</v>
      </c>
    </row>
    <row r="7" spans="1:14" ht="18.75" customHeight="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</row>
    <row r="8" spans="1:14" ht="18.75" customHeight="1">
      <c r="A8" s="40"/>
      <c r="B8" s="41"/>
      <c r="C8" s="4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8.75" customHeight="1">
      <c r="A9" s="40"/>
      <c r="B9" s="41"/>
      <c r="C9" s="4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8.75" customHeight="1">
      <c r="A10" s="212" t="s">
        <v>113</v>
      </c>
      <c r="B10" s="213"/>
      <c r="C10" s="2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2" spans="1:14" ht="14.25" customHeight="1">
      <c r="D12" s="17" t="s">
        <v>355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honeticPr fontId="29" type="noConversion"/>
  <printOptions horizontalCentered="1"/>
  <pageMargins left="1" right="1" top="0.75" bottom="0.75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10"/>
  <sheetViews>
    <sheetView showZeros="0" workbookViewId="0">
      <selection activeCell="C10" sqref="C10"/>
    </sheetView>
  </sheetViews>
  <sheetFormatPr defaultColWidth="9.140625" defaultRowHeight="14.25" customHeight="1"/>
  <cols>
    <col min="1" max="1" width="37.7109375" customWidth="1"/>
    <col min="2" max="4" width="17.5703125" customWidth="1"/>
    <col min="5" max="9" width="15.7109375" customWidth="1"/>
  </cols>
  <sheetData>
    <row r="1" spans="1:9" ht="15" customHeight="1">
      <c r="A1" s="13"/>
      <c r="B1" s="13"/>
      <c r="C1" s="13"/>
      <c r="D1" s="28"/>
      <c r="G1" s="18"/>
      <c r="H1" s="18"/>
      <c r="I1" s="18" t="s">
        <v>356</v>
      </c>
    </row>
    <row r="2" spans="1:9" ht="27.75" customHeight="1">
      <c r="A2" s="205" t="str">
        <f>"2025"&amp;"年县对下转移支付预算表"</f>
        <v>2025年县对下转移支付预算表</v>
      </c>
      <c r="B2" s="170"/>
      <c r="C2" s="170"/>
      <c r="D2" s="170"/>
      <c r="E2" s="170"/>
      <c r="F2" s="170"/>
      <c r="G2" s="164"/>
      <c r="H2" s="164"/>
      <c r="I2" s="170"/>
    </row>
    <row r="3" spans="1:9" ht="18.75" customHeight="1">
      <c r="A3" s="222" t="str">
        <f>"单位名称："&amp;"永德县检验检测所"</f>
        <v>单位名称：永德县检验检测所</v>
      </c>
      <c r="B3" s="223"/>
      <c r="C3" s="223"/>
      <c r="D3" s="227"/>
      <c r="E3" s="141"/>
      <c r="G3" s="31"/>
      <c r="H3" s="31"/>
      <c r="I3" s="18" t="s">
        <v>162</v>
      </c>
    </row>
    <row r="4" spans="1:9" ht="18.75" customHeight="1">
      <c r="A4" s="115" t="s">
        <v>357</v>
      </c>
      <c r="B4" s="113" t="s">
        <v>182</v>
      </c>
      <c r="C4" s="145"/>
      <c r="D4" s="145"/>
      <c r="E4" s="113" t="s">
        <v>358</v>
      </c>
      <c r="F4" s="145"/>
      <c r="G4" s="172"/>
      <c r="H4" s="172"/>
      <c r="I4" s="114"/>
    </row>
    <row r="5" spans="1:9" ht="18.75" customHeight="1">
      <c r="A5" s="116"/>
      <c r="B5" s="14" t="s">
        <v>56</v>
      </c>
      <c r="C5" s="6" t="s">
        <v>59</v>
      </c>
      <c r="D5" s="32" t="s">
        <v>359</v>
      </c>
      <c r="E5" s="33" t="s">
        <v>360</v>
      </c>
      <c r="F5" s="33" t="s">
        <v>360</v>
      </c>
      <c r="G5" s="33" t="s">
        <v>360</v>
      </c>
      <c r="H5" s="33" t="s">
        <v>360</v>
      </c>
      <c r="I5" s="33" t="s">
        <v>360</v>
      </c>
    </row>
    <row r="6" spans="1:9" ht="18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</row>
    <row r="7" spans="1:9" ht="18.75" customHeight="1">
      <c r="A7" s="16"/>
      <c r="B7" s="11"/>
      <c r="C7" s="11"/>
      <c r="D7" s="11"/>
      <c r="E7" s="11"/>
      <c r="F7" s="11"/>
      <c r="G7" s="11"/>
      <c r="H7" s="11"/>
      <c r="I7" s="11"/>
    </row>
    <row r="8" spans="1:9" ht="18.75" customHeight="1">
      <c r="A8" s="16"/>
      <c r="B8" s="11"/>
      <c r="C8" s="11"/>
      <c r="D8" s="11"/>
      <c r="E8" s="11"/>
      <c r="F8" s="11"/>
      <c r="G8" s="11"/>
      <c r="H8" s="11"/>
      <c r="I8" s="11"/>
    </row>
    <row r="10" spans="1:9" ht="14.25" customHeight="1">
      <c r="C10" s="17" t="s">
        <v>361</v>
      </c>
    </row>
  </sheetData>
  <mergeCells count="5">
    <mergeCell ref="A2:I2"/>
    <mergeCell ref="A3:E3"/>
    <mergeCell ref="B4:D4"/>
    <mergeCell ref="E4:I4"/>
    <mergeCell ref="A4:A5"/>
  </mergeCells>
  <phoneticPr fontId="29" type="noConversion"/>
  <printOptions horizontalCentered="1"/>
  <pageMargins left="1" right="1" top="0.75" bottom="0.75" header="0" footer="0"/>
  <pageSetup paperSize="9" scale="5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9"/>
  <sheetViews>
    <sheetView showZeros="0" workbookViewId="0">
      <selection activeCell="C9" sqref="C9"/>
    </sheetView>
  </sheetViews>
  <sheetFormatPr defaultColWidth="9.140625" defaultRowHeight="12" customHeight="1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5" customHeight="1">
      <c r="J1" s="18" t="s">
        <v>362</v>
      </c>
    </row>
    <row r="2" spans="1:10" ht="36" customHeight="1">
      <c r="A2" s="109" t="str">
        <f>"2025"&amp;"年县对下转移支付绩效目标表"</f>
        <v>2025年县对下转移支付绩效目标表</v>
      </c>
      <c r="B2" s="170"/>
      <c r="C2" s="170"/>
      <c r="D2" s="170"/>
      <c r="E2" s="170"/>
      <c r="F2" s="164"/>
      <c r="G2" s="170"/>
      <c r="H2" s="164"/>
      <c r="I2" s="164"/>
      <c r="J2" s="170"/>
    </row>
    <row r="3" spans="1:10" ht="18.75" customHeight="1">
      <c r="A3" s="151" t="str">
        <f>"单位名称："&amp;"永德县检验检测所"</f>
        <v>单位名称：永德县检验检测所</v>
      </c>
      <c r="B3" s="190"/>
      <c r="C3" s="190"/>
      <c r="D3" s="190"/>
      <c r="E3" s="190"/>
      <c r="F3" s="191"/>
      <c r="G3" s="190"/>
      <c r="H3" s="191"/>
    </row>
    <row r="4" spans="1:10" ht="18.75" customHeight="1">
      <c r="A4" s="21" t="s">
        <v>254</v>
      </c>
      <c r="B4" s="21" t="s">
        <v>255</v>
      </c>
      <c r="C4" s="21" t="s">
        <v>256</v>
      </c>
      <c r="D4" s="21" t="s">
        <v>257</v>
      </c>
      <c r="E4" s="21" t="s">
        <v>258</v>
      </c>
      <c r="F4" s="24" t="s">
        <v>259</v>
      </c>
      <c r="G4" s="21" t="s">
        <v>260</v>
      </c>
      <c r="H4" s="24" t="s">
        <v>261</v>
      </c>
      <c r="I4" s="24" t="s">
        <v>262</v>
      </c>
      <c r="J4" s="21" t="s">
        <v>263</v>
      </c>
    </row>
    <row r="5" spans="1:10" ht="18.75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4">
        <v>6</v>
      </c>
      <c r="G5" s="21">
        <v>7</v>
      </c>
      <c r="H5" s="24">
        <v>8</v>
      </c>
      <c r="I5" s="24">
        <v>9</v>
      </c>
      <c r="J5" s="21">
        <v>10</v>
      </c>
    </row>
    <row r="6" spans="1:10" ht="18.75" customHeight="1">
      <c r="A6" s="9"/>
      <c r="B6" s="22"/>
      <c r="C6" s="22"/>
      <c r="D6" s="22"/>
      <c r="E6" s="25"/>
      <c r="F6" s="26"/>
      <c r="G6" s="25"/>
      <c r="H6" s="26"/>
      <c r="I6" s="26"/>
      <c r="J6" s="25"/>
    </row>
    <row r="7" spans="1:10" ht="18.75" customHeight="1">
      <c r="A7" s="9"/>
      <c r="B7" s="9"/>
      <c r="C7" s="9"/>
      <c r="D7" s="9"/>
      <c r="E7" s="9"/>
      <c r="F7" s="27"/>
      <c r="G7" s="9"/>
      <c r="H7" s="9"/>
      <c r="I7" s="9"/>
      <c r="J7" s="9"/>
    </row>
    <row r="9" spans="1:10" ht="12" customHeight="1">
      <c r="C9" s="17" t="s">
        <v>361</v>
      </c>
    </row>
  </sheetData>
  <mergeCells count="2">
    <mergeCell ref="A2:J2"/>
    <mergeCell ref="A3:H3"/>
  </mergeCells>
  <phoneticPr fontId="29" type="noConversion"/>
  <printOptions horizontalCentered="1"/>
  <pageMargins left="1" right="1" top="0.75" bottom="0.75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1"/>
  <sheetViews>
    <sheetView showZeros="0" workbookViewId="0">
      <selection activeCell="F32" sqref="F32"/>
    </sheetView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>
      <c r="A1" s="1"/>
      <c r="B1" s="1"/>
      <c r="C1" s="1"/>
      <c r="D1" s="1"/>
      <c r="E1" s="1"/>
      <c r="F1" s="1"/>
      <c r="G1" s="1"/>
      <c r="H1" s="19" t="s">
        <v>363</v>
      </c>
    </row>
    <row r="2" spans="1:8" ht="34.5" customHeight="1">
      <c r="A2" s="219" t="str">
        <f>"2025"&amp;"年新增资产配置表"</f>
        <v>2025年新增资产配置表</v>
      </c>
      <c r="B2" s="170"/>
      <c r="C2" s="170"/>
      <c r="D2" s="170"/>
      <c r="E2" s="170"/>
      <c r="F2" s="170"/>
      <c r="G2" s="170"/>
      <c r="H2" s="170"/>
    </row>
    <row r="3" spans="1:8" ht="18.75" customHeight="1">
      <c r="A3" s="111" t="str">
        <f>"单位名称："&amp;"永德县检验检测所"</f>
        <v>单位名称：永德县检验检测所</v>
      </c>
      <c r="B3" s="183"/>
      <c r="C3" s="190"/>
      <c r="H3" s="20" t="s">
        <v>162</v>
      </c>
    </row>
    <row r="4" spans="1:8" ht="18.75" customHeight="1">
      <c r="A4" s="186" t="s">
        <v>175</v>
      </c>
      <c r="B4" s="186" t="s">
        <v>364</v>
      </c>
      <c r="C4" s="186" t="s">
        <v>365</v>
      </c>
      <c r="D4" s="186" t="s">
        <v>366</v>
      </c>
      <c r="E4" s="186" t="s">
        <v>367</v>
      </c>
      <c r="F4" s="228" t="s">
        <v>368</v>
      </c>
      <c r="G4" s="206"/>
      <c r="H4" s="207"/>
    </row>
    <row r="5" spans="1:8" ht="18.75" customHeight="1">
      <c r="A5" s="149"/>
      <c r="B5" s="149"/>
      <c r="C5" s="149"/>
      <c r="D5" s="149"/>
      <c r="E5" s="149"/>
      <c r="F5" s="21" t="s">
        <v>333</v>
      </c>
      <c r="G5" s="21" t="s">
        <v>369</v>
      </c>
      <c r="H5" s="21" t="s">
        <v>370</v>
      </c>
    </row>
    <row r="6" spans="1:8" ht="18.7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18.75" customHeight="1">
      <c r="A7" s="22"/>
      <c r="B7" s="22"/>
      <c r="C7" s="16"/>
      <c r="D7" s="16"/>
      <c r="E7" s="16"/>
      <c r="F7" s="23"/>
      <c r="G7" s="11"/>
      <c r="H7" s="11"/>
    </row>
    <row r="8" spans="1:8" ht="18.75" customHeight="1">
      <c r="A8" s="229" t="s">
        <v>56</v>
      </c>
      <c r="B8" s="230"/>
      <c r="C8" s="230"/>
      <c r="D8" s="230"/>
      <c r="E8" s="231"/>
      <c r="F8" s="23"/>
      <c r="G8" s="11"/>
      <c r="H8" s="11"/>
    </row>
    <row r="11" spans="1:8" ht="12" customHeight="1">
      <c r="D11" s="17" t="s">
        <v>371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honeticPr fontId="29" type="noConversion"/>
  <pageMargins left="0.359722222222222" right="0.1" top="0.25972222222222202" bottom="0.25972222222222202" header="0" footer="0"/>
  <pageSetup paperSize="9" scale="8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2"/>
  <sheetViews>
    <sheetView showZeros="0" workbookViewId="0">
      <selection activeCell="E17" sqref="E17"/>
    </sheetView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>
      <c r="D1" s="12"/>
      <c r="E1" s="12"/>
      <c r="F1" s="12"/>
      <c r="G1" s="12"/>
      <c r="H1" s="13"/>
      <c r="I1" s="13"/>
      <c r="J1" s="13"/>
      <c r="K1" s="18" t="s">
        <v>372</v>
      </c>
    </row>
    <row r="2" spans="1:11" ht="42.75" customHeight="1">
      <c r="A2" s="109" t="str">
        <f>"2025"&amp;"年转移支付补助项目支出预算表"</f>
        <v>2025年转移支付补助项目支出预算表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8.75" customHeight="1">
      <c r="A3" s="151" t="str">
        <f>"单位名称："&amp;"永德县检验检测所"</f>
        <v>单位名称：永德县检验检测所</v>
      </c>
      <c r="B3" s="183"/>
      <c r="C3" s="183"/>
      <c r="D3" s="183"/>
      <c r="E3" s="183"/>
      <c r="F3" s="183"/>
      <c r="G3" s="183"/>
      <c r="H3" s="5"/>
      <c r="I3" s="5"/>
      <c r="J3" s="5"/>
      <c r="K3" s="4" t="s">
        <v>162</v>
      </c>
    </row>
    <row r="4" spans="1:11" ht="18.75" customHeight="1">
      <c r="A4" s="148" t="s">
        <v>242</v>
      </c>
      <c r="B4" s="148" t="s">
        <v>177</v>
      </c>
      <c r="C4" s="148" t="s">
        <v>243</v>
      </c>
      <c r="D4" s="186" t="s">
        <v>178</v>
      </c>
      <c r="E4" s="186" t="s">
        <v>179</v>
      </c>
      <c r="F4" s="186" t="s">
        <v>244</v>
      </c>
      <c r="G4" s="186" t="s">
        <v>245</v>
      </c>
      <c r="H4" s="115" t="s">
        <v>56</v>
      </c>
      <c r="I4" s="113" t="s">
        <v>373</v>
      </c>
      <c r="J4" s="145"/>
      <c r="K4" s="114"/>
    </row>
    <row r="5" spans="1:11" ht="18.75" customHeight="1">
      <c r="A5" s="177"/>
      <c r="B5" s="177"/>
      <c r="C5" s="177"/>
      <c r="D5" s="187"/>
      <c r="E5" s="187"/>
      <c r="F5" s="187"/>
      <c r="G5" s="187"/>
      <c r="H5" s="178"/>
      <c r="I5" s="186" t="s">
        <v>59</v>
      </c>
      <c r="J5" s="186" t="s">
        <v>60</v>
      </c>
      <c r="K5" s="186" t="s">
        <v>61</v>
      </c>
    </row>
    <row r="6" spans="1:11" ht="18.75" customHeight="1">
      <c r="A6" s="167"/>
      <c r="B6" s="167"/>
      <c r="C6" s="167"/>
      <c r="D6" s="149"/>
      <c r="E6" s="149"/>
      <c r="F6" s="149"/>
      <c r="G6" s="149"/>
      <c r="H6" s="116"/>
      <c r="I6" s="149" t="s">
        <v>58</v>
      </c>
      <c r="J6" s="149"/>
      <c r="K6" s="149"/>
    </row>
    <row r="7" spans="1:11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6"/>
      <c r="B8" s="9"/>
      <c r="C8" s="16"/>
      <c r="D8" s="16"/>
      <c r="E8" s="16"/>
      <c r="F8" s="16"/>
      <c r="G8" s="16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174" t="s">
        <v>113</v>
      </c>
      <c r="B10" s="184"/>
      <c r="C10" s="184"/>
      <c r="D10" s="184"/>
      <c r="E10" s="184"/>
      <c r="F10" s="184"/>
      <c r="G10" s="185"/>
      <c r="H10" s="11"/>
      <c r="I10" s="11"/>
      <c r="J10" s="11"/>
      <c r="K10" s="11"/>
    </row>
    <row r="12" spans="1:11" ht="14.25" customHeight="1">
      <c r="E12" s="17" t="s">
        <v>374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9" type="noConversion"/>
  <printOptions horizontalCentered="1"/>
  <pageMargins left="0.389583333333333" right="0.389583333333333" top="0.57986111111111105" bottom="0.57986111111111105" header="0.5" footer="0.5"/>
  <pageSetup paperSize="9" scale="57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0"/>
  <sheetViews>
    <sheetView showZeros="0" workbookViewId="0">
      <selection activeCell="D32" sqref="D32"/>
    </sheetView>
  </sheetViews>
  <sheetFormatPr defaultColWidth="9.140625" defaultRowHeight="14.25" customHeight="1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5" customHeight="1">
      <c r="A1" s="1"/>
      <c r="B1" s="1"/>
      <c r="C1" s="1"/>
      <c r="D1" s="2"/>
      <c r="E1" s="3"/>
      <c r="F1" s="3"/>
      <c r="G1" s="4" t="s">
        <v>375</v>
      </c>
    </row>
    <row r="2" spans="1:7" ht="36.75" customHeight="1">
      <c r="A2" s="109" t="str">
        <f>"2025"&amp;"年部门项目中期规划预算表"</f>
        <v>2025年部门项目中期规划预算表</v>
      </c>
      <c r="B2" s="170"/>
      <c r="C2" s="170"/>
      <c r="D2" s="170"/>
      <c r="E2" s="170"/>
      <c r="F2" s="170"/>
      <c r="G2" s="170"/>
    </row>
    <row r="3" spans="1:7" ht="18.75" customHeight="1">
      <c r="A3" s="151" t="str">
        <f>"单位名称："&amp;"永德县检验检测所"</f>
        <v>单位名称：永德县检验检测所</v>
      </c>
      <c r="B3" s="183"/>
      <c r="C3" s="183"/>
      <c r="D3" s="183"/>
      <c r="E3" s="5"/>
      <c r="F3" s="5"/>
      <c r="G3" s="4" t="s">
        <v>162</v>
      </c>
    </row>
    <row r="4" spans="1:7" ht="18.75" customHeight="1">
      <c r="A4" s="148" t="s">
        <v>243</v>
      </c>
      <c r="B4" s="148" t="s">
        <v>242</v>
      </c>
      <c r="C4" s="148" t="s">
        <v>177</v>
      </c>
      <c r="D4" s="186" t="s">
        <v>376</v>
      </c>
      <c r="E4" s="113" t="s">
        <v>59</v>
      </c>
      <c r="F4" s="145"/>
      <c r="G4" s="114"/>
    </row>
    <row r="5" spans="1:7" ht="18.75" customHeight="1">
      <c r="A5" s="177"/>
      <c r="B5" s="177"/>
      <c r="C5" s="177"/>
      <c r="D5" s="187"/>
      <c r="E5" s="148" t="str">
        <f>"2025"&amp;"年"</f>
        <v>2025年</v>
      </c>
      <c r="F5" s="148" t="str">
        <f>"2025"+1&amp;"年"</f>
        <v>2026年</v>
      </c>
      <c r="G5" s="186" t="str">
        <f>"2025"+2&amp;"年"</f>
        <v>2027年</v>
      </c>
    </row>
    <row r="6" spans="1:7" ht="18.75" customHeight="1">
      <c r="A6" s="167"/>
      <c r="B6" s="167"/>
      <c r="C6" s="167"/>
      <c r="D6" s="149"/>
      <c r="E6" s="167" t="s">
        <v>58</v>
      </c>
      <c r="F6" s="167"/>
      <c r="G6" s="149"/>
    </row>
    <row r="7" spans="1:7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</row>
    <row r="8" spans="1:7" ht="18.75" customHeight="1">
      <c r="A8" s="9" t="s">
        <v>71</v>
      </c>
      <c r="B8" s="10"/>
      <c r="C8" s="10"/>
      <c r="D8" s="9"/>
      <c r="E8" s="11">
        <v>100000</v>
      </c>
      <c r="F8" s="11"/>
      <c r="G8" s="11"/>
    </row>
    <row r="9" spans="1:7" ht="18.75" customHeight="1">
      <c r="A9" s="9"/>
      <c r="B9" s="9" t="s">
        <v>377</v>
      </c>
      <c r="C9" s="9" t="s">
        <v>248</v>
      </c>
      <c r="D9" s="9" t="s">
        <v>378</v>
      </c>
      <c r="E9" s="11">
        <v>100000</v>
      </c>
      <c r="F9" s="11"/>
      <c r="G9" s="11"/>
    </row>
    <row r="10" spans="1:7" ht="18.75" customHeight="1">
      <c r="A10" s="229" t="s">
        <v>56</v>
      </c>
      <c r="B10" s="232" t="s">
        <v>379</v>
      </c>
      <c r="C10" s="232"/>
      <c r="D10" s="233"/>
      <c r="E10" s="11">
        <v>100000</v>
      </c>
      <c r="F10" s="11"/>
      <c r="G10" s="11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29" type="noConversion"/>
  <printOptions horizontalCentered="1"/>
  <pageMargins left="0.389583333333333" right="0.389583333333333" top="0.57986111111111105" bottom="0.57986111111111105" header="0.5" footer="0.5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2025-03-18T07:50:47Z</dcterms:created>
  <dcterms:modified xsi:type="dcterms:W3CDTF">2025-03-18T08:29:27Z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