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预算公开\林业数据包\"/>
    </mc:Choice>
  </mc:AlternateContent>
  <xr:revisionPtr revIDLastSave="0" documentId="13_ncr:1_{204D2D3F-3617-44D3-B422-BD31D6CB0CEB}" xr6:coauthVersionLast="47" xr6:coauthVersionMax="47" xr10:uidLastSave="{00000000-0000-0000-0000-000000000000}"/>
  <bookViews>
    <workbookView xWindow="-120" yWindow="-120" windowWidth="29040" windowHeight="15990" firstSheet="7" activeTab="8" xr2:uid="{00000000-000D-0000-FFFF-FFFF00000000}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  <sheet name="Sheet1" sheetId="18" r:id="rId18"/>
  </sheets>
  <definedNames>
    <definedName name="_xlnm.Print_Titles" localSheetId="5">'“三公”经费支出预算表03'!$1:$6</definedName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4">'一般公共预算支出预算表02-2'!$1:$5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7" l="1"/>
  <c r="F5" i="17"/>
  <c r="E5" i="17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9"/>
  <c r="A2" i="9"/>
  <c r="A3" i="8"/>
  <c r="A2" i="8"/>
  <c r="A3" i="7"/>
  <c r="A2" i="7"/>
  <c r="A3" i="6"/>
  <c r="A2" i="6"/>
  <c r="A3" i="5"/>
  <c r="A2" i="5"/>
  <c r="D5" i="4"/>
  <c r="B5" i="4"/>
  <c r="A3" i="4"/>
  <c r="A2" i="4"/>
  <c r="A3" i="3"/>
  <c r="A2" i="3"/>
  <c r="A3" i="2"/>
  <c r="A2" i="2"/>
  <c r="D38" i="1"/>
  <c r="B34" i="1"/>
  <c r="B38" i="1"/>
  <c r="B37" i="1"/>
  <c r="D5" i="1"/>
  <c r="B5" i="1"/>
  <c r="A3" i="1"/>
  <c r="A2" i="1"/>
</calcChain>
</file>

<file path=xl/sharedStrings.xml><?xml version="1.0" encoding="utf-8"?>
<sst xmlns="http://schemas.openxmlformats.org/spreadsheetml/2006/main" count="1017" uniqueCount="439">
  <si>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</si>
  <si>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</si>
  <si>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</si>
  <si>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</si>
  <si>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</si>
  <si>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</si>
  <si>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</si>
  <si>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</si>
  <si>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</si>
  <si>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</si>
  <si>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</si>
  <si>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</si>
  <si>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</si>
  <si>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</si>
  <si>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</si>
  <si>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</si>
  <si>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</si>
  <si>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</si>
  <si>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</si>
  <si>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</si>
  <si>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</si>
  <si>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</si>
  <si>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</si>
  <si>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</si>
  <si>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</si>
  <si>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</si>
  <si>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</si>
  <si>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</si>
  <si>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</si>
  <si>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</si>
  <si>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</si>
  <si>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</si>
  <si>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</si>
  <si>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</si>
  <si>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</si>
  <si>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</si>
  <si>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</si>
  <si>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</si>
  <si>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</si>
  <si>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</si>
  <si>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</si>
  <si>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</si>
  <si>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</si>
  <si>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</si>
  <si>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</si>
  <si>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</si>
  <si>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</si>
  <si>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</si>
  <si>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</si>
  <si>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</si>
  <si>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</si>
  <si>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</si>
  <si>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</si>
  <si>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</si>
  <si>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</si>
  <si>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</si>
  <si>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</si>
  <si>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</si>
  <si>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</si>
  <si>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</si>
  <si>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</si>
  <si>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</si>
  <si>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</si>
  <si>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</si>
  <si>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</si>
  <si>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</si>
  <si>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</si>
  <si>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</si>
  <si>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</si>
  <si>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</si>
  <si>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169001</t>
  </si>
  <si>
    <t>永德县林业和草原局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</si>
  <si>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</si>
  <si>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</si>
  <si>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</si>
  <si>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</si>
  <si>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</si>
  <si>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</si>
  <si>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</si>
  <si>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</si>
  <si>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</si>
  <si>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</si>
  <si>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</si>
  <si>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</si>
  <si>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</si>
  <si>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</si>
  <si>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</si>
  <si>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</si>
  <si>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</si>
  <si>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</si>
  <si>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</si>
  <si>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</si>
  <si>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</si>
  <si>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</si>
  <si>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</si>
  <si>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</si>
  <si>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</si>
  <si>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</si>
  <si>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</si>
  <si>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</si>
  <si>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</si>
  <si>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</si>
  <si>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</si>
  <si>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</si>
  <si>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213</t>
  </si>
  <si>
    <t>农林水支出</t>
  </si>
  <si>
    <t>21302</t>
  </si>
  <si>
    <t>林业和草原</t>
  </si>
  <si>
    <t>2130201</t>
  </si>
  <si>
    <t>行政运行</t>
  </si>
  <si>
    <t>2130204</t>
  </si>
  <si>
    <t>事业机构</t>
  </si>
  <si>
    <t>2130213</t>
  </si>
  <si>
    <t>执法与监督</t>
  </si>
  <si>
    <t>2130234</t>
  </si>
  <si>
    <t>林业草原防灾减灾</t>
  </si>
  <si>
    <t>21308</t>
  </si>
  <si>
    <t>普惠金融发展支出</t>
  </si>
  <si>
    <t>2130803</t>
  </si>
  <si>
    <t>农业保险保费补贴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</si>
  <si>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</si>
  <si>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</si>
  <si>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</si>
  <si>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</si>
  <si>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</si>
  <si>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</si>
  <si>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</si>
  <si>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</si>
  <si>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</si>
  <si>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</si>
  <si>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</si>
  <si>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</si>
  <si>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</si>
  <si>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</si>
  <si>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</si>
  <si>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</si>
  <si>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</si>
  <si>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</si>
  <si>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</si>
  <si>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</si>
  <si>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</si>
  <si>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</si>
  <si>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</si>
  <si>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</si>
  <si>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</si>
  <si>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</si>
  <si>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</si>
  <si>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</si>
  <si>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</si>
  <si>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</si>
  <si>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</si>
  <si>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</si>
  <si>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</si>
  <si>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</si>
  <si>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</si>
  <si>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</si>
  <si>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</si>
  <si>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</si>
  <si>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</si>
  <si>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</si>
  <si>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</si>
  <si>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</si>
  <si>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</si>
  <si>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</si>
  <si>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</si>
  <si>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</si>
  <si>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</si>
  <si>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</si>
  <si>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</si>
  <si>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</si>
  <si>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</si>
  <si>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</si>
  <si>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</si>
  <si>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</si>
  <si>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</si>
  <si>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</si>
  <si>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</si>
  <si>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</si>
  <si>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</si>
  <si>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</si>
  <si>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</si>
  <si>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</si>
  <si>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</si>
  <si>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</si>
  <si>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</si>
  <si>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</si>
  <si>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</si>
  <si>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</si>
  <si>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</si>
  <si>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</si>
  <si>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</si>
  <si>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</si>
  <si>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</si>
  <si>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</si>
  <si>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</si>
  <si>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</si>
  <si>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</si>
  <si>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</si>
  <si>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</si>
  <si>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</si>
  <si>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</si>
  <si>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</si>
  <si>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</si>
  <si>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</si>
  <si>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</si>
  <si>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530923210000000018855</t>
  </si>
  <si>
    <t>行政单位工资支出</t>
  </si>
  <si>
    <t>30101</t>
  </si>
  <si>
    <t>基本工资</t>
  </si>
  <si>
    <t>530923210000000018421</t>
  </si>
  <si>
    <t>事业单位工资支出</t>
  </si>
  <si>
    <t>30102</t>
  </si>
  <si>
    <t>津贴补贴</t>
  </si>
  <si>
    <t>2010301</t>
  </si>
  <si>
    <t>2130104</t>
  </si>
  <si>
    <t>事业运行</t>
  </si>
  <si>
    <t>30103</t>
  </si>
  <si>
    <t>奖金</t>
  </si>
  <si>
    <t>530923231100001404392</t>
  </si>
  <si>
    <t>公务员基础绩效奖</t>
  </si>
  <si>
    <t>30107</t>
  </si>
  <si>
    <t>绩效工资</t>
  </si>
  <si>
    <t>530923231100001404393</t>
  </si>
  <si>
    <t>事业人员参照公务员规范后绩效奖</t>
  </si>
  <si>
    <t>530923210000000018856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</si>
  <si>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</si>
  <si>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</si>
  <si>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</si>
  <si>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</si>
  <si>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</si>
  <si>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</si>
  <si>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</si>
  <si>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</si>
  <si>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</si>
  <si>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</si>
  <si>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</si>
  <si>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</si>
  <si>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</si>
  <si>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530923210000000018857</t>
  </si>
  <si>
    <t>30113</t>
  </si>
  <si>
    <t>530923231100001312865</t>
  </si>
  <si>
    <t>编外人员工资支出</t>
  </si>
  <si>
    <t>30199</t>
  </si>
  <si>
    <t>其他工资福利支出</t>
  </si>
  <si>
    <t>530923210000000018864</t>
  </si>
  <si>
    <t>运转类公用经费</t>
  </si>
  <si>
    <t>30205</t>
  </si>
  <si>
    <t>水费</t>
  </si>
  <si>
    <t>30207</t>
  </si>
  <si>
    <t>邮电费</t>
  </si>
  <si>
    <t>30206</t>
  </si>
  <si>
    <t>电费</t>
  </si>
  <si>
    <t>30211</t>
  </si>
  <si>
    <t>差旅费</t>
  </si>
  <si>
    <t>30201</t>
  </si>
  <si>
    <t>办公费</t>
  </si>
  <si>
    <t>30226</t>
  </si>
  <si>
    <t>劳务费</t>
  </si>
  <si>
    <t>30204</t>
  </si>
  <si>
    <t>手续费</t>
  </si>
  <si>
    <t>530923241100002327411</t>
  </si>
  <si>
    <t>公务接待费（公用经费）</t>
  </si>
  <si>
    <t>30217</t>
  </si>
  <si>
    <t>530923221100000479521</t>
  </si>
  <si>
    <t>工会经费</t>
  </si>
  <si>
    <t>30228</t>
  </si>
  <si>
    <t>530923210000000018865</t>
  </si>
  <si>
    <t>公务用车运行维护费</t>
  </si>
  <si>
    <t>30231</t>
  </si>
  <si>
    <t>530923210000000018422</t>
  </si>
  <si>
    <t>公务交通补贴</t>
  </si>
  <si>
    <t>30239</t>
  </si>
  <si>
    <t>其他交通费用</t>
  </si>
  <si>
    <t>530923210000000018863</t>
  </si>
  <si>
    <t>离退休公用经费</t>
  </si>
  <si>
    <t>30299</t>
  </si>
  <si>
    <t>其他商品和服务支出</t>
  </si>
  <si>
    <t>530923210000000019883</t>
  </si>
  <si>
    <t>退休费</t>
  </si>
  <si>
    <t>30302</t>
  </si>
  <si>
    <t>530923231100001345052</t>
  </si>
  <si>
    <t>机关事业单位职工及军人抚恤补助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</si>
  <si>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</si>
  <si>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</si>
  <si>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</si>
  <si>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</si>
  <si>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</si>
  <si>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</si>
  <si>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</si>
  <si>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</si>
  <si>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</si>
  <si>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县级配套森林防火工作经费</t>
  </si>
  <si>
    <t>事业发展类</t>
  </si>
  <si>
    <t>530923251100003770856</t>
  </si>
  <si>
    <t>县级配套森林火灾保险经费</t>
  </si>
  <si>
    <t>民生类</t>
  </si>
  <si>
    <t>530923210000000018948</t>
  </si>
  <si>
    <t>30310</t>
  </si>
  <si>
    <t>个人农业生产补贴</t>
  </si>
  <si>
    <t>永德县森林草原防火专业队伍养队经费</t>
  </si>
  <si>
    <t>530923251100003776162</t>
  </si>
  <si>
    <t>永德县森林督查和林业行政案件查办工作经费</t>
  </si>
  <si>
    <t>530923251100003792695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</si>
  <si>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</si>
  <si>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</si>
  <si>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</si>
  <si>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</si>
  <si>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</si>
  <si>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</si>
  <si>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</si>
  <si>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</si>
  <si>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</si>
  <si>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</si>
  <si>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</si>
  <si>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永德县森林草原防火专业队伍营队建设项目经费的投入，将加强森林防火预防和扑救，应急体系和地方森林消防队伍建设，按年度计划及时购置防火物资，确保进入下轮防火期前完成采购入库;全面提升森林火灾的综合防控能力力争森林草原火灾受害率低于0.9‰，力争森林草原火情（灾）当日扑灭率不低于98%，力争火案查处率80%以上。有力地保护森林资源和人民群众的生命财产安全。</t>
  </si>
  <si>
    <t>产出指标</t>
  </si>
  <si>
    <t>数量指标</t>
  </si>
  <si>
    <t>组建县级森林草原防火专业队人数</t>
  </si>
  <si>
    <t>&gt;=</t>
  </si>
  <si>
    <t>50</t>
  </si>
  <si>
    <t>人</t>
  </si>
  <si>
    <t>定量指标</t>
  </si>
  <si>
    <t>反映为减少在扑救过程中的人员伤亡，县防火股每年在全县、重点林区选派防火专业队不少于50名骨干监测、巡护</t>
  </si>
  <si>
    <t>时效指标</t>
  </si>
  <si>
    <t>县级森林草原防火专业队组建及时率</t>
  </si>
  <si>
    <t>=</t>
  </si>
  <si>
    <t>2025年初</t>
  </si>
  <si>
    <t>年-月-日</t>
  </si>
  <si>
    <t>定性指标</t>
  </si>
  <si>
    <t>反映县级森林草原防火专业队组建及时性。</t>
  </si>
  <si>
    <t>本年度森林防火培训完成及时率</t>
  </si>
  <si>
    <t>90</t>
  </si>
  <si>
    <t>%</t>
  </si>
  <si>
    <t>反映对人员防火知识培训的及时情况。
培训完成及时率=按时完成培训次数/完成培训总数*100%</t>
  </si>
  <si>
    <t>效益指标</t>
  </si>
  <si>
    <t>社会效益</t>
  </si>
  <si>
    <t>提高森林覆盖率、全面提升森林火灾的综合防控能力</t>
  </si>
  <si>
    <t>效果显著</t>
  </si>
  <si>
    <t>反映全县林地森林火灾发生情况。</t>
  </si>
  <si>
    <t>满意度指标</t>
  </si>
  <si>
    <t>服务对象满意度</t>
  </si>
  <si>
    <t>森林防火培训参训人员满意度</t>
  </si>
  <si>
    <t>反映参训人员对培训内容、讲师授课、课程设置和培训效果等的满意度。
参训人员满意度=（对培训整体满意的参训人数/参训总人数）*100%</t>
  </si>
  <si>
    <t>通过2025年森林草原火灾保险专项经费的投入，全县林地防火任务管护面积实现全覆盖，将加强森林防火预防和扑救，全面提升森林火灾的综合防控能力，引导和支持农户参加防火保险；不断扩大森林防火保险覆盖面和风险保障水平，逐步建立市场化的防火生产风险防范化解机制。</t>
  </si>
  <si>
    <t xml:space="preserve"> 森林综合投保覆盖率</t>
  </si>
  <si>
    <t>70</t>
  </si>
  <si>
    <t>反映对全县森林综合投保覆盖情况。</t>
  </si>
  <si>
    <t>公益林参保率</t>
  </si>
  <si>
    <t>100</t>
  </si>
  <si>
    <t>反映全县公益林参保的情况。
公益林参保率=全县公益林投保面积/全县公益林面积*100%</t>
  </si>
  <si>
    <t>质量指标</t>
  </si>
  <si>
    <t>年度火灾保险结案率</t>
  </si>
  <si>
    <t>反映年度已结案的受灾面积的情况。
年度保险结案率=森林火灾保险年度已结案件数/受理案件起数*100%</t>
  </si>
  <si>
    <t>森林火灾受害理赔率</t>
  </si>
  <si>
    <t>反映森林火灾受害情况。
森林火灾受害率=受灾森林面积/全县森林面积*100%</t>
  </si>
  <si>
    <t>参保林农满意度</t>
  </si>
  <si>
    <t>反映参保林农对森林火灾保险政策及保险服务机构的满意程度。</t>
  </si>
  <si>
    <t>通过2025年森林防火专项经费的投入，全县林地防火任务管护面积实现全覆盖，将加强森林防火预防和扑救，应急体系和地方森林消防队伍建设，按年度计划及时购置防火物资，确保进入下轮防火期前完成采购入库;全面提升森林火灾的综合防控能力，森林防火宣传覆盖率不低于80%，瞭望台重点区域火情监测覆盖率达到85%以上，实现无重大以上森林火灾发生，森林火灾受害率不高于0.9‰，有力地保护森林资源和人民群众的生命财产安全。</t>
  </si>
  <si>
    <t>全县林地防火任务管护数</t>
  </si>
  <si>
    <t>万亩</t>
  </si>
  <si>
    <t>反映对全县林地防火管护完成数量情况。</t>
  </si>
  <si>
    <t>森林火灾查处率</t>
  </si>
  <si>
    <t>98</t>
  </si>
  <si>
    <t xml:space="preserve">反映全县林地森林火灾发生查处情况。 </t>
  </si>
  <si>
    <t>重大以上森林火灾发生率</t>
  </si>
  <si>
    <t>0</t>
  </si>
  <si>
    <t>次</t>
  </si>
  <si>
    <t>生态效益</t>
  </si>
  <si>
    <t>森林火灾受害率</t>
  </si>
  <si>
    <t>&lt;</t>
  </si>
  <si>
    <t>0.9</t>
  </si>
  <si>
    <t>‰</t>
  </si>
  <si>
    <t>可持续影响</t>
  </si>
  <si>
    <t>预警监测覆盖率</t>
  </si>
  <si>
    <t>85</t>
  </si>
  <si>
    <t>反映重点区域火情监测覆盖率</t>
  </si>
  <si>
    <t>林农对森林防火工作满意度</t>
  </si>
  <si>
    <t>反映林农对森林防火工作满意度情况。</t>
  </si>
  <si>
    <t>年查处整治破坏林草生态案件</t>
  </si>
  <si>
    <t>20</t>
  </si>
  <si>
    <t>件</t>
  </si>
  <si>
    <t>反映开展年度森林资源清查的情况。</t>
  </si>
  <si>
    <t>95</t>
  </si>
  <si>
    <t>反映县级人民政府保护发展森林资源目标责任制落实情况。</t>
  </si>
  <si>
    <t>违法面积核实率</t>
  </si>
  <si>
    <t>反映核实全县违法面积数量情况。</t>
  </si>
  <si>
    <t>全县林政案件查处率</t>
  </si>
  <si>
    <t>反映全县林政案件发生数量情况。
林政案件查处率=已查处林政案件数/林政案件发生数*100%</t>
  </si>
  <si>
    <t>林农对森林资源管理满意度</t>
  </si>
  <si>
    <t>反映林农对森林资源管理满意度情况。</t>
  </si>
  <si>
    <t>预算06表</t>
  </si>
  <si>
    <t>政府性基金预算支出预算表</t>
  </si>
  <si>
    <t>单位名称：临沧市发展和改革委员会</t>
  </si>
  <si>
    <t>本年政府性基金预算支出</t>
  </si>
  <si>
    <t>2025年我部门无政府性基金预算，故“2025年部门政府性基金预算支出预算表”为空表。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</si>
  <si>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</si>
  <si>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</si>
  <si>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</si>
  <si>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</si>
  <si>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</si>
  <si>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</si>
  <si>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</si>
  <si>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</si>
  <si>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</si>
  <si>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</si>
  <si>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2025年我部门无政府采购预算，故“2025年政府采购预算表”为空表。</t>
  </si>
  <si>
    <t>预算08表</t>
  </si>
  <si>
    <t>政府购买服务项目</t>
  </si>
  <si>
    <t>政府购买服务目录</t>
  </si>
  <si>
    <t>2025年我部门无政府购买服务预算，故“2025年部门政府购买服务预算表”为空表。</t>
  </si>
  <si>
    <t>预算09-1表</t>
  </si>
  <si>
    <t>单位名称（项目）</t>
  </si>
  <si>
    <t>地区</t>
  </si>
  <si>
    <t>政府性基金</t>
  </si>
  <si>
    <t>-</t>
  </si>
  <si>
    <t>2025年我部门无县对下转移支付预算，故“2025年县对下转移支付预算表”为空表</t>
  </si>
  <si>
    <t>预算09-2表</t>
  </si>
  <si>
    <t>2025年我部门无县对下转移支付预算，故“2025年县对下转移支付绩效目标表”为空表。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</si>
  <si>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</si>
  <si>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</si>
  <si>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</si>
  <si>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</si>
  <si>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</si>
  <si>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</si>
  <si>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</si>
  <si>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</si>
  <si>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2025年我部门无新增资产配置预算，故“2025年新增资产配置表”为空表。</t>
  </si>
  <si>
    <t>预算11表</t>
  </si>
  <si>
    <t>上级补助</t>
  </si>
  <si>
    <t>2025年我部门无转移支付补助项目支出预算，故“2025年转移支付补助项目支出预算表”为空表。</t>
  </si>
  <si>
    <t>预算12表</t>
  </si>
  <si>
    <t>项目级次</t>
  </si>
  <si>
    <t>312 民生类</t>
  </si>
  <si>
    <t>本级</t>
  </si>
  <si>
    <t>313 事业发展类</t>
  </si>
  <si>
    <t/>
  </si>
  <si>
    <t>永德县森林督察和林业行政案件查办工作经费</t>
  </si>
  <si>
    <t>完成集中查处整治破坏林草生态案件工作任务，对历年森林督察工作发现问题和案件查处整改情况进行梳理。同时开展集中查处整改，对发现问题要立即依法严肃查处，立行立改，对涉案林地应收尽收，及时恢复植被，确需使用林地的，查处到位后依法补办使用林地手续。</t>
  </si>
  <si>
    <t>森林督察责任制检查合格率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</si>
</sst>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\-#,##0.00;;@"/>
    <numFmt numFmtId="177" formatCode="yyyy\-mm\-dd"/>
    <numFmt numFmtId="178" formatCode="hh:mm:ss"/>
    <numFmt numFmtId="180" formatCode="yyyy\-mm\-dd\ hh:mm:ss"/>
    <numFmt numFmtId="181" formatCode="#,##0;\-#,##0;;@"/>
  </numFmts>
  <fonts count="3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22"/>
      <name val="方正小标宋简体"/>
      <charset val="134"/>
    </font>
    <font>
      <sz val="10"/>
      <color rgb="FFFFFFFF"/>
      <name val="宋体"/>
      <family val="3"/>
      <charset val="134"/>
    </font>
    <font>
      <b/>
      <sz val="21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.25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21"/>
      <color rgb="FF000000"/>
      <name val="宋体"/>
      <family val="3"/>
      <charset val="134"/>
    </font>
    <font>
      <sz val="20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rgb="FF000000"/>
      <name val="Arial"/>
      <family val="2"/>
    </font>
    <font>
      <sz val="28"/>
      <color rgb="FF000000"/>
      <name val="宋体"/>
      <family val="3"/>
      <charset val="134"/>
    </font>
    <font>
      <sz val="10"/>
      <color rgb="FF000000"/>
      <name val="Microsoft YaHei UI"/>
      <family val="2"/>
      <charset val="134"/>
    </font>
    <font>
      <sz val="30"/>
      <color rgb="FF000000"/>
      <name val="宋体"/>
      <family val="3"/>
      <charset val="134"/>
    </font>
    <font>
      <sz val="19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name val="Microsoft YaHei UI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>
      <alignment vertical="top"/>
      <protection locked="0"/>
    </xf>
    <xf numFmtId="180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8" fontId="7" fillId="0" borderId="7">
      <alignment horizontal="right" vertical="center"/>
    </xf>
    <xf numFmtId="181" fontId="7" fillId="0" borderId="7">
      <alignment horizontal="right" vertical="center"/>
    </xf>
  </cellStyleXfs>
  <cellXfs count="237">
    <xf numFmtId="0" fontId="0" fillId="0" borderId="0" xfId="0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" applyProtection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1" fontId="7" fillId="0" borderId="7" xfId="8" applyProtection="1">
      <alignment horizontal="right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6" fillId="0" borderId="0" xfId="0" applyFont="1" applyAlignment="1"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" fillId="0" borderId="7" xfId="0" applyFont="1" applyBorder="1" applyAlignment="1">
      <alignment horizontal="left" vertical="center" wrapText="1" indent="2"/>
      <protection locked="0"/>
    </xf>
    <xf numFmtId="0" fontId="24" fillId="0" borderId="0" xfId="0" applyFont="1" applyAlignment="1" applyProtection="1"/>
    <xf numFmtId="0" fontId="2" fillId="0" borderId="11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22" fillId="0" borderId="0" xfId="0" applyFont="1" applyProtection="1">
      <alignment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quotePrefix="1" applyFont="1" applyBorder="1" applyAlignment="1" applyProtection="1">
      <alignment horizontal="left" vertical="center" wrapText="1" indent="1"/>
    </xf>
    <xf numFmtId="0" fontId="2" fillId="0" borderId="7" xfId="0" quotePrefix="1" applyFont="1" applyBorder="1" applyAlignment="1" applyProtection="1">
      <alignment horizontal="left" vertical="center" wrapText="1" indent="2"/>
    </xf>
    <xf numFmtId="0" fontId="3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</xf>
    <xf numFmtId="0" fontId="25" fillId="0" borderId="0" xfId="0" applyFont="1" applyAlignment="1">
      <alignment horizontal="center" vertical="center"/>
      <protection locked="0"/>
    </xf>
    <xf numFmtId="0" fontId="6" fillId="0" borderId="0" xfId="0" applyFont="1" applyAlignment="1" applyProtection="1"/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wrapText="1"/>
    </xf>
    <xf numFmtId="0" fontId="2" fillId="0" borderId="0" xfId="0" applyFont="1" applyAlignment="1" applyProtection="1"/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2" fillId="0" borderId="0" xfId="0" applyNumberFormat="1" applyFont="1" applyAlignment="1" applyProtection="1"/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2" fillId="0" borderId="6" xfId="0" applyFont="1" applyBorder="1" applyAlignment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5" fillId="0" borderId="0" xfId="0" applyFont="1">
      <alignment vertical="top"/>
      <protection locked="0"/>
    </xf>
    <xf numFmtId="0" fontId="5" fillId="0" borderId="7" xfId="0" quotePrefix="1" applyFont="1" applyBorder="1" applyAlignment="1" applyProtection="1">
      <alignment horizontal="left" vertical="center" wrapText="1" indent="1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9" fillId="0" borderId="0" xfId="0" applyFont="1" applyAlignment="1">
      <alignment horizontal="right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0" fontId="0" fillId="0" borderId="0" xfId="0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11" xfId="0" applyFont="1" applyBorder="1" applyAlignment="1">
      <alignment horizontal="center" vertical="center"/>
      <protection locked="0"/>
    </xf>
    <xf numFmtId="0" fontId="8" fillId="0" borderId="0" xfId="0" applyFont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right" vertical="center"/>
    </xf>
    <xf numFmtId="0" fontId="0" fillId="0" borderId="0" xfId="0" applyAlignment="1">
      <alignment horizontal="center" vertical="top"/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6" fillId="0" borderId="0" xfId="0" applyFont="1" applyAlignment="1">
      <protection locked="0"/>
    </xf>
    <xf numFmtId="0" fontId="5" fillId="0" borderId="13" xfId="0" applyFont="1" applyBorder="1" applyAlignment="1">
      <alignment horizontal="left" vertical="center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wrapText="1"/>
    </xf>
    <xf numFmtId="0" fontId="6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  <protection locked="0"/>
    </xf>
  </cellXfs>
  <cellStyles count="9">
    <cellStyle name="DateStyle" xfId="2" xr:uid="{00000000-0005-0000-0000-00000D000000}"/>
    <cellStyle name="DateTimeStyle" xfId="1" xr:uid="{00000000-0005-0000-0000-000006000000}"/>
    <cellStyle name="IntegralNumberStyle" xfId="8" xr:uid="{00000000-0005-0000-0000-000038000000}"/>
    <cellStyle name="MoneyStyle" xfId="6" xr:uid="{00000000-0005-0000-0000-000036000000}"/>
    <cellStyle name="NumberStyle" xfId="4" xr:uid="{00000000-0005-0000-0000-000034000000}"/>
    <cellStyle name="PercentStyle" xfId="3" xr:uid="{00000000-0005-0000-0000-000023000000}"/>
    <cellStyle name="TextStyle" xfId="5" xr:uid="{00000000-0005-0000-0000-000035000000}"/>
    <cellStyle name="TimeStyle" xfId="7" xr:uid="{00000000-0005-0000-0000-000037000000}"/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38"/>
  <sheetViews>
    <sheetView showZeros="0" workbookViewId="0">
      <selection activeCell="B7" sqref="B7"/>
    </sheetView>
  </sheetViews>
  <sheetFormatPr defaultColWidth="9.140625" defaultRowHeight="12" customHeight="1"/>
  <cols>
    <col min="1" max="1" width="31.85546875" customWidth="1"/>
    <col min="2" max="2" width="35.5703125" customWidth="1"/>
    <col min="3" max="3" width="36.5703125" customWidth="1"/>
    <col min="4" max="4" width="33.85546875" customWidth="1"/>
  </cols>
  <sheetData>
    <row r="1" spans="1:4" ht="15" customHeight="1">
      <c r="D1" s="19" t="s">
        <v>0</v>
      </c>
    </row>
    <row r="2" spans="1:4" ht="36" customHeight="1">
      <c r="A2" s="107" t="str">
        <f>"2025"&amp;"年部门财务收支预算总表"</f>
        <v>2025年部门财务收支预算总表</v>
      </c>
      <c r="B2" s="108"/>
      <c r="C2" s="108"/>
      <c r="D2" s="108"/>
    </row>
    <row r="3" spans="1:4" ht="18.75" customHeight="1">
      <c r="A3" s="109" t="str">
        <f>"单位名称："&amp;"永德县林业和草原局"</f>
        <v>单位名称：永德县林业和草原局</v>
      </c>
      <c r="B3" s="110"/>
      <c r="C3" s="99"/>
      <c r="D3" s="19" t="s">
        <v>1</v>
      </c>
    </row>
    <row r="4" spans="1:4" ht="18.75" customHeight="1">
      <c r="A4" s="111" t="s">
        <v>2</v>
      </c>
      <c r="B4" s="112"/>
      <c r="C4" s="111" t="s">
        <v>3</v>
      </c>
      <c r="D4" s="112"/>
    </row>
    <row r="5" spans="1:4" ht="18.75" customHeight="1">
      <c r="A5" s="113" t="s">
        <v>4</v>
      </c>
      <c r="B5" s="113" t="str">
        <f>"2025"&amp;"年预算数"</f>
        <v>2025年预算数</v>
      </c>
      <c r="C5" s="113" t="s">
        <v>5</v>
      </c>
      <c r="D5" s="113" t="str">
        <f>"2025"&amp;"年预算数"</f>
        <v>2025年预算数</v>
      </c>
    </row>
    <row r="6" spans="1:4" ht="18.75" customHeight="1">
      <c r="A6" s="114"/>
      <c r="B6" s="114"/>
      <c r="C6" s="114"/>
      <c r="D6" s="114"/>
    </row>
    <row r="7" spans="1:4" ht="18.75" customHeight="1">
      <c r="A7" s="65" t="s">
        <v>6</v>
      </c>
      <c r="B7" s="11">
        <v>9546793.75</v>
      </c>
      <c r="C7" s="65" t="s">
        <v>7</v>
      </c>
      <c r="D7" s="11"/>
    </row>
    <row r="8" spans="1:4" ht="18.75" customHeight="1">
      <c r="A8" s="65" t="s">
        <v>8</v>
      </c>
      <c r="B8" s="11"/>
      <c r="C8" s="65" t="s">
        <v>9</v>
      </c>
      <c r="D8" s="11"/>
    </row>
    <row r="9" spans="1:4" ht="18.75" customHeight="1">
      <c r="A9" s="65" t="s">
        <v>10</v>
      </c>
      <c r="B9" s="11"/>
      <c r="C9" s="65" t="s">
        <v>11</v>
      </c>
      <c r="D9" s="11"/>
    </row>
    <row r="10" spans="1:4" ht="18.75" customHeight="1">
      <c r="A10" s="65" t="s">
        <v>12</v>
      </c>
      <c r="B10" s="11"/>
      <c r="C10" s="65" t="s">
        <v>13</v>
      </c>
      <c r="D10" s="11"/>
    </row>
    <row r="11" spans="1:4" ht="18.75" customHeight="1">
      <c r="A11" s="100" t="s">
        <v>14</v>
      </c>
      <c r="B11" s="11"/>
      <c r="C11" s="83" t="s">
        <v>15</v>
      </c>
      <c r="D11" s="11"/>
    </row>
    <row r="12" spans="1:4" ht="18.75" customHeight="1">
      <c r="A12" s="86" t="s">
        <v>16</v>
      </c>
      <c r="B12" s="11"/>
      <c r="C12" s="85" t="s">
        <v>17</v>
      </c>
      <c r="D12" s="11"/>
    </row>
    <row r="13" spans="1:4" ht="18.75" customHeight="1">
      <c r="A13" s="86" t="s">
        <v>18</v>
      </c>
      <c r="B13" s="11"/>
      <c r="C13" s="85" t="s">
        <v>19</v>
      </c>
      <c r="D13" s="11"/>
    </row>
    <row r="14" spans="1:4" ht="18.75" customHeight="1">
      <c r="A14" s="86" t="s">
        <v>20</v>
      </c>
      <c r="B14" s="11"/>
      <c r="C14" s="85" t="s">
        <v>21</v>
      </c>
      <c r="D14" s="11">
        <v>1640996.72</v>
      </c>
    </row>
    <row r="15" spans="1:4" ht="18.75" customHeight="1">
      <c r="A15" s="86" t="s">
        <v>22</v>
      </c>
      <c r="B15" s="11"/>
      <c r="C15" s="85" t="s">
        <v>23</v>
      </c>
      <c r="D15" s="11">
        <v>386160.26</v>
      </c>
    </row>
    <row r="16" spans="1:4" ht="18.75" customHeight="1">
      <c r="A16" s="86" t="s">
        <v>24</v>
      </c>
      <c r="B16" s="11"/>
      <c r="C16" s="86" t="s">
        <v>25</v>
      </c>
      <c r="D16" s="11"/>
    </row>
    <row r="17" spans="1:4" ht="18.75" customHeight="1">
      <c r="A17" s="86" t="s">
        <v>26</v>
      </c>
      <c r="B17" s="11"/>
      <c r="C17" s="86" t="s">
        <v>27</v>
      </c>
      <c r="D17" s="11"/>
    </row>
    <row r="18" spans="1:4" ht="18.75" customHeight="1">
      <c r="A18" s="87" t="s">
        <v>26</v>
      </c>
      <c r="B18" s="11"/>
      <c r="C18" s="85" t="s">
        <v>28</v>
      </c>
      <c r="D18" s="11">
        <v>6927658.2599999998</v>
      </c>
    </row>
    <row r="19" spans="1:4" ht="18.75" customHeight="1">
      <c r="A19" s="87" t="s">
        <v>26</v>
      </c>
      <c r="B19" s="11"/>
      <c r="C19" s="85" t="s">
        <v>29</v>
      </c>
      <c r="D19" s="11"/>
    </row>
    <row r="20" spans="1:4" ht="18.75" customHeight="1">
      <c r="A20" s="87" t="s">
        <v>26</v>
      </c>
      <c r="B20" s="11"/>
      <c r="C20" s="85" t="s">
        <v>30</v>
      </c>
      <c r="D20" s="11"/>
    </row>
    <row r="21" spans="1:4" ht="18.75" customHeight="1">
      <c r="A21" s="87" t="s">
        <v>26</v>
      </c>
      <c r="B21" s="11"/>
      <c r="C21" s="85" t="s">
        <v>31</v>
      </c>
      <c r="D21" s="11"/>
    </row>
    <row r="22" spans="1:4" ht="18.75" customHeight="1">
      <c r="A22" s="87" t="s">
        <v>26</v>
      </c>
      <c r="B22" s="11"/>
      <c r="C22" s="85" t="s">
        <v>32</v>
      </c>
      <c r="D22" s="11"/>
    </row>
    <row r="23" spans="1:4" ht="18.75" customHeight="1">
      <c r="A23" s="87" t="s">
        <v>26</v>
      </c>
      <c r="B23" s="11"/>
      <c r="C23" s="85" t="s">
        <v>33</v>
      </c>
      <c r="D23" s="11"/>
    </row>
    <row r="24" spans="1:4" ht="18.75" customHeight="1">
      <c r="A24" s="87" t="s">
        <v>26</v>
      </c>
      <c r="B24" s="11"/>
      <c r="C24" s="85" t="s">
        <v>34</v>
      </c>
      <c r="D24" s="11"/>
    </row>
    <row r="25" spans="1:4" ht="18.75" customHeight="1">
      <c r="A25" s="87" t="s">
        <v>26</v>
      </c>
      <c r="B25" s="11"/>
      <c r="C25" s="85" t="s">
        <v>35</v>
      </c>
      <c r="D25" s="11">
        <v>591978.51</v>
      </c>
    </row>
    <row r="26" spans="1:4" ht="18.75" customHeight="1">
      <c r="A26" s="87" t="s">
        <v>26</v>
      </c>
      <c r="B26" s="11"/>
      <c r="C26" s="85" t="s">
        <v>36</v>
      </c>
      <c r="D26" s="11"/>
    </row>
    <row r="27" spans="1:4" ht="18.75" customHeight="1">
      <c r="A27" s="87" t="s">
        <v>26</v>
      </c>
      <c r="B27" s="11"/>
      <c r="C27" s="85" t="s">
        <v>37</v>
      </c>
      <c r="D27" s="11"/>
    </row>
    <row r="28" spans="1:4" ht="18.75" customHeight="1">
      <c r="A28" s="87" t="s">
        <v>26</v>
      </c>
      <c r="B28" s="11"/>
      <c r="C28" s="85" t="s">
        <v>38</v>
      </c>
      <c r="D28" s="11"/>
    </row>
    <row r="29" spans="1:4" ht="18.75" customHeight="1">
      <c r="A29" s="87" t="s">
        <v>26</v>
      </c>
      <c r="B29" s="11"/>
      <c r="C29" s="85" t="s">
        <v>39</v>
      </c>
      <c r="D29" s="11"/>
    </row>
    <row r="30" spans="1:4" ht="18.75" customHeight="1">
      <c r="A30" s="88" t="s">
        <v>26</v>
      </c>
      <c r="B30" s="11"/>
      <c r="C30" s="86" t="s">
        <v>40</v>
      </c>
      <c r="D30" s="11"/>
    </row>
    <row r="31" spans="1:4" ht="18.75" customHeight="1">
      <c r="A31" s="88" t="s">
        <v>26</v>
      </c>
      <c r="B31" s="11"/>
      <c r="C31" s="86" t="s">
        <v>41</v>
      </c>
      <c r="D31" s="11"/>
    </row>
    <row r="32" spans="1:4" ht="18.75" customHeight="1">
      <c r="A32" s="88" t="s">
        <v>26</v>
      </c>
      <c r="B32" s="11"/>
      <c r="C32" s="86" t="s">
        <v>42</v>
      </c>
      <c r="D32" s="11"/>
    </row>
    <row r="33" spans="1:4" ht="18.75" customHeight="1">
      <c r="A33" s="101"/>
      <c r="B33" s="89"/>
      <c r="C33" s="86" t="s">
        <v>43</v>
      </c>
      <c r="D33" s="11"/>
    </row>
    <row r="34" spans="1:4" ht="18.75" customHeight="1">
      <c r="A34" s="101" t="s">
        <v>44</v>
      </c>
      <c r="B34" s="89">
        <f>SUM(B7:B11)</f>
        <v>9546793.75</v>
      </c>
      <c r="C34" s="102" t="s">
        <v>45</v>
      </c>
      <c r="D34" s="89">
        <v>9546793.75</v>
      </c>
    </row>
    <row r="35" spans="1:4" ht="18.75" customHeight="1">
      <c r="A35" s="103" t="s">
        <v>46</v>
      </c>
      <c r="B35" s="11"/>
      <c r="C35" s="65" t="s">
        <v>47</v>
      </c>
      <c r="D35" s="11"/>
    </row>
    <row r="36" spans="1:4" ht="18.75" customHeight="1">
      <c r="A36" s="103" t="s">
        <v>48</v>
      </c>
      <c r="B36" s="11"/>
      <c r="C36" s="65" t="s">
        <v>48</v>
      </c>
      <c r="D36" s="11"/>
    </row>
    <row r="37" spans="1:4" ht="18.75" customHeight="1">
      <c r="A37" s="103" t="s">
        <v>49</v>
      </c>
      <c r="B37" s="11">
        <f>B35-B36</f>
        <v>0</v>
      </c>
      <c r="C37" s="65" t="s">
        <v>50</v>
      </c>
      <c r="D37" s="11"/>
    </row>
    <row r="38" spans="1:4" ht="18.75" customHeight="1">
      <c r="A38" s="104" t="s">
        <v>51</v>
      </c>
      <c r="B38" s="89">
        <f t="shared" ref="B38:D38" si="0">B34+B35</f>
        <v>9546793.75</v>
      </c>
      <c r="C38" s="102" t="s">
        <v>52</v>
      </c>
      <c r="D38" s="89">
        <f t="shared" si="0"/>
        <v>9546793.75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9" type="noConversion"/>
  <printOptions horizontalCentered="1"/>
  <pageMargins left="0.38888888888888901" right="0.38888888888888901" top="0.50902777777777797" bottom="0.50902777777777797" header="0.30902777777777801" footer="0.30902777777777801"/>
  <pageSetup paperSize="9" scale="78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F10"/>
  <sheetViews>
    <sheetView showZeros="0" workbookViewId="0">
      <selection activeCell="C23" sqref="C23"/>
    </sheetView>
  </sheetViews>
  <sheetFormatPr defaultColWidth="9.140625" defaultRowHeight="14.25" customHeight="1"/>
  <cols>
    <col min="1" max="1" width="32.140625" customWidth="1"/>
    <col min="2" max="2" width="16.85546875" customWidth="1"/>
    <col min="3" max="3" width="32.140625" customWidth="1"/>
    <col min="4" max="6" width="28.5703125" customWidth="1"/>
  </cols>
  <sheetData>
    <row r="1" spans="1:6" ht="15" customHeight="1">
      <c r="A1" s="52">
        <v>1</v>
      </c>
      <c r="B1" s="53">
        <v>0</v>
      </c>
      <c r="C1" s="52">
        <v>1</v>
      </c>
      <c r="D1" s="54"/>
      <c r="E1" s="54"/>
      <c r="F1" s="19" t="s">
        <v>390</v>
      </c>
    </row>
    <row r="2" spans="1:6" ht="32.25" customHeight="1">
      <c r="A2" s="191" t="str">
        <f>"2025"&amp;"年部门政府性基金预算支出预算表"</f>
        <v>2025年部门政府性基金预算支出预算表</v>
      </c>
      <c r="B2" s="192" t="s">
        <v>391</v>
      </c>
      <c r="C2" s="193"/>
      <c r="D2" s="194"/>
      <c r="E2" s="194"/>
      <c r="F2" s="194"/>
    </row>
    <row r="3" spans="1:6" ht="18.75" customHeight="1">
      <c r="A3" s="149" t="str">
        <f>"单位名称："&amp;"永德县林业和草原局"</f>
        <v>单位名称：永德县林业和草原局</v>
      </c>
      <c r="B3" s="149" t="s">
        <v>392</v>
      </c>
      <c r="C3" s="195"/>
      <c r="D3" s="54"/>
      <c r="E3" s="54"/>
      <c r="F3" s="19" t="s">
        <v>1</v>
      </c>
    </row>
    <row r="4" spans="1:6" ht="18.75" customHeight="1">
      <c r="A4" s="151" t="s">
        <v>188</v>
      </c>
      <c r="B4" s="200" t="s">
        <v>73</v>
      </c>
      <c r="C4" s="202" t="s">
        <v>74</v>
      </c>
      <c r="D4" s="143" t="s">
        <v>393</v>
      </c>
      <c r="E4" s="143"/>
      <c r="F4" s="112"/>
    </row>
    <row r="5" spans="1:6" ht="18.75" customHeight="1">
      <c r="A5" s="177"/>
      <c r="B5" s="201"/>
      <c r="C5" s="203"/>
      <c r="D5" s="48" t="s">
        <v>56</v>
      </c>
      <c r="E5" s="48" t="s">
        <v>75</v>
      </c>
      <c r="F5" s="48" t="s">
        <v>76</v>
      </c>
    </row>
    <row r="6" spans="1:6" ht="18.75" customHeight="1">
      <c r="A6" s="55">
        <v>1</v>
      </c>
      <c r="B6" s="56" t="s">
        <v>169</v>
      </c>
      <c r="C6" s="49">
        <v>3</v>
      </c>
      <c r="D6" s="48">
        <v>4</v>
      </c>
      <c r="E6" s="48">
        <v>5</v>
      </c>
      <c r="F6" s="48">
        <v>6</v>
      </c>
    </row>
    <row r="7" spans="1:6" ht="18.75" customHeight="1">
      <c r="A7" s="57"/>
      <c r="B7" s="42"/>
      <c r="C7" s="42"/>
      <c r="D7" s="11"/>
      <c r="E7" s="11"/>
      <c r="F7" s="11"/>
    </row>
    <row r="8" spans="1:6" ht="18.75" customHeight="1">
      <c r="A8" s="57"/>
      <c r="B8" s="42"/>
      <c r="C8" s="42"/>
      <c r="D8" s="11"/>
      <c r="E8" s="11"/>
      <c r="F8" s="11"/>
    </row>
    <row r="9" spans="1:6" ht="18.75" customHeight="1">
      <c r="A9" s="196" t="s">
        <v>126</v>
      </c>
      <c r="B9" s="197" t="s">
        <v>126</v>
      </c>
      <c r="C9" s="198" t="s">
        <v>126</v>
      </c>
      <c r="D9" s="11"/>
      <c r="E9" s="11"/>
      <c r="F9" s="11"/>
    </row>
    <row r="10" spans="1:6" ht="27" customHeight="1">
      <c r="A10" s="199" t="s">
        <v>394</v>
      </c>
      <c r="B10" s="199"/>
      <c r="C10" s="199"/>
      <c r="D10" s="199"/>
    </row>
  </sheetData>
  <mergeCells count="8">
    <mergeCell ref="A2:F2"/>
    <mergeCell ref="A3:C3"/>
    <mergeCell ref="D4:F4"/>
    <mergeCell ref="A9:C9"/>
    <mergeCell ref="A10:D10"/>
    <mergeCell ref="A4:A5"/>
    <mergeCell ref="B4:B5"/>
    <mergeCell ref="C4:C5"/>
  </mergeCells>
  <phoneticPr fontId="29" type="noConversion"/>
  <printOptions horizontalCentered="1"/>
  <pageMargins left="0.38888888888888901" right="0.38888888888888901" top="0.57916666666666705" bottom="0.57916666666666705" header="0.5" footer="0.5"/>
  <pageSetup paperSize="9" scale="8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Q11"/>
  <sheetViews>
    <sheetView showZeros="0" workbookViewId="0">
      <selection activeCell="B14" sqref="B14"/>
    </sheetView>
  </sheetViews>
  <sheetFormatPr defaultColWidth="9.140625" defaultRowHeight="14.25" customHeight="1"/>
  <cols>
    <col min="1" max="1" width="39.140625" customWidth="1"/>
    <col min="2" max="2" width="21.7109375" customWidth="1"/>
    <col min="3" max="3" width="35.28515625" customWidth="1"/>
    <col min="4" max="4" width="7.7109375" customWidth="1"/>
    <col min="5" max="5" width="10.28515625" customWidth="1"/>
    <col min="6" max="17" width="16.5703125" customWidth="1"/>
  </cols>
  <sheetData>
    <row r="1" spans="1:17" ht="1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O1" s="18"/>
      <c r="P1" s="18"/>
      <c r="Q1" s="19" t="s">
        <v>395</v>
      </c>
    </row>
    <row r="2" spans="1:17" ht="35.25" customHeight="1">
      <c r="A2" s="204" t="str">
        <f>"2025"&amp;"年部门政府采购预算表"</f>
        <v>2025年部门政府采购预算表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2"/>
      <c r="L2" s="168"/>
      <c r="M2" s="168"/>
      <c r="N2" s="168"/>
      <c r="O2" s="162"/>
      <c r="P2" s="162"/>
      <c r="Q2" s="168"/>
    </row>
    <row r="3" spans="1:17" ht="18.75" customHeight="1">
      <c r="A3" s="109" t="str">
        <f>"单位名称："&amp;"永德县林业和草原局"</f>
        <v>单位名称：永德县林业和草原局</v>
      </c>
      <c r="B3" s="118"/>
      <c r="C3" s="118"/>
      <c r="D3" s="118"/>
      <c r="E3" s="118"/>
      <c r="F3" s="118"/>
      <c r="G3" s="47"/>
      <c r="H3" s="47"/>
      <c r="I3" s="47"/>
      <c r="J3" s="47"/>
      <c r="O3" s="31"/>
      <c r="P3" s="31"/>
      <c r="Q3" s="19" t="s">
        <v>175</v>
      </c>
    </row>
    <row r="4" spans="1:17" ht="18.75" customHeight="1">
      <c r="A4" s="184" t="s">
        <v>396</v>
      </c>
      <c r="B4" s="215" t="s">
        <v>397</v>
      </c>
      <c r="C4" s="215" t="s">
        <v>398</v>
      </c>
      <c r="D4" s="215" t="s">
        <v>399</v>
      </c>
      <c r="E4" s="215" t="s">
        <v>400</v>
      </c>
      <c r="F4" s="215" t="s">
        <v>401</v>
      </c>
      <c r="G4" s="205" t="s">
        <v>195</v>
      </c>
      <c r="H4" s="205"/>
      <c r="I4" s="205"/>
      <c r="J4" s="205"/>
      <c r="K4" s="141"/>
      <c r="L4" s="205"/>
      <c r="M4" s="205"/>
      <c r="N4" s="205"/>
      <c r="O4" s="170"/>
      <c r="P4" s="141"/>
      <c r="Q4" s="206"/>
    </row>
    <row r="5" spans="1:17" ht="18.75" customHeight="1">
      <c r="A5" s="185"/>
      <c r="B5" s="216"/>
      <c r="C5" s="216"/>
      <c r="D5" s="216"/>
      <c r="E5" s="216"/>
      <c r="F5" s="216"/>
      <c r="G5" s="216" t="s">
        <v>56</v>
      </c>
      <c r="H5" s="216" t="s">
        <v>59</v>
      </c>
      <c r="I5" s="216" t="s">
        <v>402</v>
      </c>
      <c r="J5" s="216" t="s">
        <v>403</v>
      </c>
      <c r="K5" s="217" t="s">
        <v>404</v>
      </c>
      <c r="L5" s="207" t="s">
        <v>78</v>
      </c>
      <c r="M5" s="207"/>
      <c r="N5" s="207"/>
      <c r="O5" s="208"/>
      <c r="P5" s="209"/>
      <c r="Q5" s="210"/>
    </row>
    <row r="6" spans="1:17" ht="30" customHeight="1">
      <c r="A6" s="147"/>
      <c r="B6" s="210"/>
      <c r="C6" s="210"/>
      <c r="D6" s="210"/>
      <c r="E6" s="210"/>
      <c r="F6" s="210"/>
      <c r="G6" s="210"/>
      <c r="H6" s="210" t="s">
        <v>58</v>
      </c>
      <c r="I6" s="210"/>
      <c r="J6" s="210"/>
      <c r="K6" s="218"/>
      <c r="L6" s="37" t="s">
        <v>58</v>
      </c>
      <c r="M6" s="37" t="s">
        <v>65</v>
      </c>
      <c r="N6" s="37" t="s">
        <v>203</v>
      </c>
      <c r="O6" s="46" t="s">
        <v>67</v>
      </c>
      <c r="P6" s="38" t="s">
        <v>68</v>
      </c>
      <c r="Q6" s="37" t="s">
        <v>69</v>
      </c>
    </row>
    <row r="7" spans="1:17" ht="18.75" customHeight="1">
      <c r="A7" s="16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</row>
    <row r="8" spans="1:17" ht="18.75" customHeight="1">
      <c r="A8" s="40"/>
      <c r="B8" s="41"/>
      <c r="C8" s="41"/>
      <c r="D8" s="41"/>
      <c r="E8" s="5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ht="18.75" customHeight="1">
      <c r="A9" s="40"/>
      <c r="B9" s="41"/>
      <c r="C9" s="41"/>
      <c r="D9" s="41"/>
      <c r="E9" s="5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ht="18.75" customHeight="1">
      <c r="A10" s="211" t="s">
        <v>126</v>
      </c>
      <c r="B10" s="212"/>
      <c r="C10" s="212"/>
      <c r="D10" s="212"/>
      <c r="E10" s="213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ht="14.25" customHeight="1">
      <c r="A11" s="214" t="s">
        <v>405</v>
      </c>
      <c r="B11" s="214"/>
      <c r="C11" s="214"/>
    </row>
  </sheetData>
  <mergeCells count="17">
    <mergeCell ref="A11:C11"/>
    <mergeCell ref="A4:A6"/>
    <mergeCell ref="B4:B6"/>
    <mergeCell ref="C4:C6"/>
    <mergeCell ref="D4:D6"/>
    <mergeCell ref="A2:Q2"/>
    <mergeCell ref="A3:F3"/>
    <mergeCell ref="G4:Q4"/>
    <mergeCell ref="L5:Q5"/>
    <mergeCell ref="A10:E10"/>
    <mergeCell ref="E4:E6"/>
    <mergeCell ref="F4:F6"/>
    <mergeCell ref="G5:G6"/>
    <mergeCell ref="H5:H6"/>
    <mergeCell ref="I5:I6"/>
    <mergeCell ref="J5:J6"/>
    <mergeCell ref="K5:K6"/>
  </mergeCells>
  <phoneticPr fontId="29" type="noConversion"/>
  <printOptions horizontalCentered="1"/>
  <pageMargins left="1" right="1" top="0.75" bottom="0.75" header="0" footer="0"/>
  <pageSetup paperSize="9" scale="42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N11"/>
  <sheetViews>
    <sheetView showZeros="0" workbookViewId="0">
      <selection activeCell="B11" sqref="B11:E11"/>
    </sheetView>
  </sheetViews>
  <sheetFormatPr defaultColWidth="9.140625" defaultRowHeight="14.25" customHeight="1"/>
  <cols>
    <col min="1" max="1" width="31.42578125" customWidth="1"/>
    <col min="2" max="3" width="21.85546875" customWidth="1"/>
    <col min="4" max="14" width="19" customWidth="1"/>
  </cols>
  <sheetData>
    <row r="1" spans="1:14" ht="15" customHeight="1">
      <c r="A1" s="30"/>
      <c r="B1" s="30"/>
      <c r="C1" s="34"/>
      <c r="D1" s="30"/>
      <c r="E1" s="30"/>
      <c r="F1" s="30"/>
      <c r="G1" s="30"/>
      <c r="H1" s="35"/>
      <c r="I1" s="30"/>
      <c r="J1" s="30"/>
      <c r="K1" s="30"/>
      <c r="L1" s="18"/>
      <c r="M1" s="43"/>
      <c r="N1" s="44" t="s">
        <v>406</v>
      </c>
    </row>
    <row r="2" spans="1:14" ht="34.5" customHeight="1">
      <c r="A2" s="219" t="str">
        <f>"2025"&amp;"年部门政府购买服务预算表"</f>
        <v>2025年部门政府购买服务预算表</v>
      </c>
      <c r="B2" s="220"/>
      <c r="C2" s="162"/>
      <c r="D2" s="220"/>
      <c r="E2" s="220"/>
      <c r="F2" s="220"/>
      <c r="G2" s="220"/>
      <c r="H2" s="221"/>
      <c r="I2" s="220"/>
      <c r="J2" s="220"/>
      <c r="K2" s="220"/>
      <c r="L2" s="162"/>
      <c r="M2" s="221"/>
      <c r="N2" s="220"/>
    </row>
    <row r="3" spans="1:14" ht="18.75" customHeight="1">
      <c r="A3" s="222" t="str">
        <f>"单位名称："&amp;"永德县林业和草原局"</f>
        <v>单位名称：永德县林业和草原局</v>
      </c>
      <c r="B3" s="223"/>
      <c r="C3" s="224"/>
      <c r="D3" s="29"/>
      <c r="E3" s="29"/>
      <c r="F3" s="29"/>
      <c r="G3" s="29"/>
      <c r="H3" s="35"/>
      <c r="I3" s="30"/>
      <c r="J3" s="30"/>
      <c r="K3" s="30"/>
      <c r="L3" s="31"/>
      <c r="M3" s="45"/>
      <c r="N3" s="44" t="s">
        <v>175</v>
      </c>
    </row>
    <row r="4" spans="1:14" ht="18.75" customHeight="1">
      <c r="A4" s="184" t="s">
        <v>396</v>
      </c>
      <c r="B4" s="215" t="s">
        <v>407</v>
      </c>
      <c r="C4" s="226" t="s">
        <v>408</v>
      </c>
      <c r="D4" s="205" t="s">
        <v>195</v>
      </c>
      <c r="E4" s="205"/>
      <c r="F4" s="205"/>
      <c r="G4" s="205"/>
      <c r="H4" s="141"/>
      <c r="I4" s="205"/>
      <c r="J4" s="205"/>
      <c r="K4" s="205"/>
      <c r="L4" s="170"/>
      <c r="M4" s="141"/>
      <c r="N4" s="206"/>
    </row>
    <row r="5" spans="1:14" ht="18.75" customHeight="1">
      <c r="A5" s="185"/>
      <c r="B5" s="216"/>
      <c r="C5" s="217"/>
      <c r="D5" s="216" t="s">
        <v>56</v>
      </c>
      <c r="E5" s="216" t="s">
        <v>59</v>
      </c>
      <c r="F5" s="216" t="s">
        <v>402</v>
      </c>
      <c r="G5" s="216" t="s">
        <v>403</v>
      </c>
      <c r="H5" s="217" t="s">
        <v>404</v>
      </c>
      <c r="I5" s="207" t="s">
        <v>78</v>
      </c>
      <c r="J5" s="207"/>
      <c r="K5" s="207"/>
      <c r="L5" s="208"/>
      <c r="M5" s="209"/>
      <c r="N5" s="210"/>
    </row>
    <row r="6" spans="1:14" ht="26.25" customHeight="1">
      <c r="A6" s="147"/>
      <c r="B6" s="210"/>
      <c r="C6" s="218"/>
      <c r="D6" s="210"/>
      <c r="E6" s="210"/>
      <c r="F6" s="210"/>
      <c r="G6" s="210"/>
      <c r="H6" s="218"/>
      <c r="I6" s="37" t="s">
        <v>58</v>
      </c>
      <c r="J6" s="37" t="s">
        <v>65</v>
      </c>
      <c r="K6" s="37" t="s">
        <v>203</v>
      </c>
      <c r="L6" s="46" t="s">
        <v>67</v>
      </c>
      <c r="M6" s="38" t="s">
        <v>68</v>
      </c>
      <c r="N6" s="37" t="s">
        <v>69</v>
      </c>
    </row>
    <row r="7" spans="1:14" ht="18.75" customHeight="1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</row>
    <row r="8" spans="1:14" ht="18.75" customHeight="1">
      <c r="A8" s="40"/>
      <c r="B8" s="41"/>
      <c r="C8" s="4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8.75" customHeight="1">
      <c r="A9" s="40"/>
      <c r="B9" s="41"/>
      <c r="C9" s="4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8.75" customHeight="1">
      <c r="A10" s="211" t="s">
        <v>126</v>
      </c>
      <c r="B10" s="212"/>
      <c r="C10" s="225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4.25" customHeight="1">
      <c r="B11" s="214" t="s">
        <v>409</v>
      </c>
      <c r="C11" s="214"/>
      <c r="D11" s="214"/>
      <c r="E11" s="214"/>
    </row>
  </sheetData>
  <mergeCells count="14">
    <mergeCell ref="B11:E11"/>
    <mergeCell ref="A4:A6"/>
    <mergeCell ref="B4:B6"/>
    <mergeCell ref="C4:C6"/>
    <mergeCell ref="D5:D6"/>
    <mergeCell ref="E5:E6"/>
    <mergeCell ref="A2:N2"/>
    <mergeCell ref="A3:C3"/>
    <mergeCell ref="D4:N4"/>
    <mergeCell ref="I5:N5"/>
    <mergeCell ref="A10:C10"/>
    <mergeCell ref="F5:F6"/>
    <mergeCell ref="G5:G6"/>
    <mergeCell ref="H5:H6"/>
  </mergeCells>
  <phoneticPr fontId="29" type="noConversion"/>
  <printOptions horizontalCentered="1"/>
  <pageMargins left="1" right="1" top="0.75" bottom="0.75" header="0" footer="0"/>
  <pageSetup paperSize="9" scale="46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I9"/>
  <sheetViews>
    <sheetView showZeros="0" workbookViewId="0">
      <selection activeCell="D16" sqref="D16"/>
    </sheetView>
  </sheetViews>
  <sheetFormatPr defaultColWidth="9.140625" defaultRowHeight="14.25" customHeight="1"/>
  <cols>
    <col min="1" max="1" width="37.7109375" customWidth="1"/>
    <col min="2" max="4" width="17.5703125" customWidth="1"/>
    <col min="5" max="9" width="15.7109375" customWidth="1"/>
  </cols>
  <sheetData>
    <row r="1" spans="1:9" ht="15" customHeight="1">
      <c r="A1" s="14"/>
      <c r="B1" s="14"/>
      <c r="C1" s="14"/>
      <c r="D1" s="28"/>
      <c r="G1" s="18"/>
      <c r="H1" s="18"/>
      <c r="I1" s="18" t="s">
        <v>410</v>
      </c>
    </row>
    <row r="2" spans="1:9" ht="27.75" customHeight="1">
      <c r="A2" s="204" t="str">
        <f>"2025"&amp;"年县对下转移支付预算表"</f>
        <v>2025年县对下转移支付预算表</v>
      </c>
      <c r="B2" s="168"/>
      <c r="C2" s="168"/>
      <c r="D2" s="168"/>
      <c r="E2" s="168"/>
      <c r="F2" s="168"/>
      <c r="G2" s="162"/>
      <c r="H2" s="162"/>
      <c r="I2" s="168"/>
    </row>
    <row r="3" spans="1:9" ht="18.75" customHeight="1">
      <c r="A3" s="222" t="str">
        <f>"单位名称："&amp;"永德县林业和草原局"</f>
        <v>单位名称：永德县林业和草原局</v>
      </c>
      <c r="B3" s="223"/>
      <c r="C3" s="223"/>
      <c r="D3" s="227"/>
      <c r="E3" s="139"/>
      <c r="G3" s="31"/>
      <c r="H3" s="31"/>
      <c r="I3" s="18" t="s">
        <v>175</v>
      </c>
    </row>
    <row r="4" spans="1:9" ht="18.75" customHeight="1">
      <c r="A4" s="113" t="s">
        <v>411</v>
      </c>
      <c r="B4" s="111" t="s">
        <v>195</v>
      </c>
      <c r="C4" s="143"/>
      <c r="D4" s="143"/>
      <c r="E4" s="111" t="s">
        <v>412</v>
      </c>
      <c r="F4" s="143"/>
      <c r="G4" s="170"/>
      <c r="H4" s="170"/>
      <c r="I4" s="112"/>
    </row>
    <row r="5" spans="1:9" ht="18.75" customHeight="1">
      <c r="A5" s="114"/>
      <c r="B5" s="15" t="s">
        <v>56</v>
      </c>
      <c r="C5" s="6" t="s">
        <v>59</v>
      </c>
      <c r="D5" s="32" t="s">
        <v>413</v>
      </c>
      <c r="E5" s="33" t="s">
        <v>414</v>
      </c>
      <c r="F5" s="33" t="s">
        <v>414</v>
      </c>
      <c r="G5" s="33" t="s">
        <v>414</v>
      </c>
      <c r="H5" s="33" t="s">
        <v>414</v>
      </c>
      <c r="I5" s="33" t="s">
        <v>414</v>
      </c>
    </row>
    <row r="6" spans="1:9" ht="18.75" customHeight="1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</row>
    <row r="7" spans="1:9" ht="18.75" customHeight="1">
      <c r="A7" s="17"/>
      <c r="B7" s="11"/>
      <c r="C7" s="11"/>
      <c r="D7" s="11"/>
      <c r="E7" s="11"/>
      <c r="F7" s="11"/>
      <c r="G7" s="11"/>
      <c r="H7" s="11"/>
      <c r="I7" s="11"/>
    </row>
    <row r="8" spans="1:9" ht="18.75" customHeight="1">
      <c r="A8" s="17"/>
      <c r="B8" s="11"/>
      <c r="C8" s="11"/>
      <c r="D8" s="11"/>
      <c r="E8" s="11"/>
      <c r="F8" s="11"/>
      <c r="G8" s="11"/>
      <c r="H8" s="11"/>
      <c r="I8" s="11"/>
    </row>
    <row r="9" spans="1:9" ht="14.25" customHeight="1">
      <c r="B9" s="214" t="s">
        <v>415</v>
      </c>
      <c r="C9" s="214"/>
      <c r="D9" s="214"/>
      <c r="E9" s="214"/>
    </row>
  </sheetData>
  <mergeCells count="6">
    <mergeCell ref="A2:I2"/>
    <mergeCell ref="A3:E3"/>
    <mergeCell ref="B4:D4"/>
    <mergeCell ref="E4:I4"/>
    <mergeCell ref="B9:E9"/>
    <mergeCell ref="A4:A5"/>
  </mergeCells>
  <phoneticPr fontId="29" type="noConversion"/>
  <printOptions horizontalCentered="1"/>
  <pageMargins left="1" right="1" top="0.75" bottom="0.75" header="0" footer="0"/>
  <pageSetup paperSize="9" scale="78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J8"/>
  <sheetViews>
    <sheetView showZeros="0" workbookViewId="0">
      <selection activeCell="C19" sqref="C19"/>
    </sheetView>
  </sheetViews>
  <sheetFormatPr defaultColWidth="9.140625" defaultRowHeight="12" customHeight="1"/>
  <cols>
    <col min="1" max="1" width="34.28515625" customWidth="1"/>
    <col min="2" max="2" width="29" customWidth="1"/>
    <col min="3" max="5" width="23.5703125" customWidth="1"/>
    <col min="6" max="6" width="11.28515625" customWidth="1"/>
    <col min="7" max="7" width="25.140625" customWidth="1"/>
    <col min="8" max="8" width="15.5703125" customWidth="1"/>
    <col min="9" max="9" width="13.42578125" customWidth="1"/>
    <col min="10" max="10" width="18.85546875" customWidth="1"/>
  </cols>
  <sheetData>
    <row r="1" spans="1:10" ht="15" customHeight="1">
      <c r="J1" s="18" t="s">
        <v>416</v>
      </c>
    </row>
    <row r="2" spans="1:10" ht="36" customHeight="1">
      <c r="A2" s="107" t="str">
        <f>"2025"&amp;"年县对下转移支付绩效目标表"</f>
        <v>2025年县对下转移支付绩效目标表</v>
      </c>
      <c r="B2" s="168"/>
      <c r="C2" s="168"/>
      <c r="D2" s="168"/>
      <c r="E2" s="168"/>
      <c r="F2" s="162"/>
      <c r="G2" s="168"/>
      <c r="H2" s="162"/>
      <c r="I2" s="162"/>
      <c r="J2" s="168"/>
    </row>
    <row r="3" spans="1:10" ht="18.75" customHeight="1">
      <c r="A3" s="149" t="str">
        <f>"单位名称："&amp;"永德县林业和草原局"</f>
        <v>单位名称：永德县林业和草原局</v>
      </c>
      <c r="B3" s="188"/>
      <c r="C3" s="188"/>
      <c r="D3" s="188"/>
      <c r="E3" s="188"/>
      <c r="F3" s="189"/>
      <c r="G3" s="188"/>
      <c r="H3" s="189"/>
    </row>
    <row r="4" spans="1:10" ht="18.75" customHeight="1">
      <c r="A4" s="21" t="s">
        <v>304</v>
      </c>
      <c r="B4" s="21" t="s">
        <v>305</v>
      </c>
      <c r="C4" s="21" t="s">
        <v>306</v>
      </c>
      <c r="D4" s="21" t="s">
        <v>307</v>
      </c>
      <c r="E4" s="21" t="s">
        <v>308</v>
      </c>
      <c r="F4" s="24" t="s">
        <v>309</v>
      </c>
      <c r="G4" s="21" t="s">
        <v>310</v>
      </c>
      <c r="H4" s="24" t="s">
        <v>311</v>
      </c>
      <c r="I4" s="24" t="s">
        <v>312</v>
      </c>
      <c r="J4" s="21" t="s">
        <v>313</v>
      </c>
    </row>
    <row r="5" spans="1:10" ht="18.75" customHeight="1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4">
        <v>6</v>
      </c>
      <c r="G5" s="21">
        <v>7</v>
      </c>
      <c r="H5" s="24">
        <v>8</v>
      </c>
      <c r="I5" s="24">
        <v>9</v>
      </c>
      <c r="J5" s="21">
        <v>10</v>
      </c>
    </row>
    <row r="6" spans="1:10" ht="18.75" customHeight="1">
      <c r="A6" s="9"/>
      <c r="B6" s="22"/>
      <c r="C6" s="22"/>
      <c r="D6" s="22"/>
      <c r="E6" s="25"/>
      <c r="F6" s="26"/>
      <c r="G6" s="25"/>
      <c r="H6" s="26"/>
      <c r="I6" s="26"/>
      <c r="J6" s="25"/>
    </row>
    <row r="7" spans="1:10" ht="18.75" customHeight="1">
      <c r="A7" s="9"/>
      <c r="B7" s="9"/>
      <c r="C7" s="9"/>
      <c r="D7" s="9"/>
      <c r="E7" s="9"/>
      <c r="F7" s="27"/>
      <c r="G7" s="9"/>
      <c r="H7" s="9"/>
      <c r="I7" s="9"/>
      <c r="J7" s="9"/>
    </row>
    <row r="8" spans="1:10" ht="12" customHeight="1">
      <c r="B8" s="214" t="s">
        <v>417</v>
      </c>
      <c r="C8" s="214"/>
      <c r="D8" s="214"/>
    </row>
  </sheetData>
  <mergeCells count="3">
    <mergeCell ref="A2:J2"/>
    <mergeCell ref="A3:H3"/>
    <mergeCell ref="B8:D8"/>
  </mergeCells>
  <phoneticPr fontId="29" type="noConversion"/>
  <printOptions horizontalCentered="1"/>
  <pageMargins left="1" right="1" top="0.75" bottom="0.75" header="0" footer="0"/>
  <pageSetup paperSize="9" scale="6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H9"/>
  <sheetViews>
    <sheetView showZeros="0" workbookViewId="0">
      <selection activeCell="D21" sqref="D21"/>
    </sheetView>
  </sheetViews>
  <sheetFormatPr defaultColWidth="9.140625" defaultRowHeight="12" customHeight="1"/>
  <cols>
    <col min="1" max="1" width="29" customWidth="1"/>
    <col min="2" max="2" width="18.7109375" customWidth="1"/>
    <col min="3" max="3" width="24.85546875" customWidth="1"/>
    <col min="4" max="4" width="23.5703125" customWidth="1"/>
    <col min="5" max="5" width="17.85546875" customWidth="1"/>
    <col min="6" max="6" width="23.5703125" customWidth="1"/>
    <col min="7" max="7" width="25.140625" customWidth="1"/>
    <col min="8" max="8" width="18.85546875" customWidth="1"/>
  </cols>
  <sheetData>
    <row r="1" spans="1:8" ht="15" customHeight="1">
      <c r="A1" s="1"/>
      <c r="B1" s="1"/>
      <c r="C1" s="1"/>
      <c r="D1" s="1"/>
      <c r="E1" s="1"/>
      <c r="F1" s="1"/>
      <c r="G1" s="1"/>
      <c r="H1" s="19" t="s">
        <v>418</v>
      </c>
    </row>
    <row r="2" spans="1:8" ht="34.5" customHeight="1">
      <c r="A2" s="219" t="str">
        <f>"2025"&amp;"年新增资产配置表"</f>
        <v>2025年新增资产配置表</v>
      </c>
      <c r="B2" s="168"/>
      <c r="C2" s="168"/>
      <c r="D2" s="168"/>
      <c r="E2" s="168"/>
      <c r="F2" s="168"/>
      <c r="G2" s="168"/>
      <c r="H2" s="168"/>
    </row>
    <row r="3" spans="1:8" ht="18.75" customHeight="1">
      <c r="A3" s="109" t="str">
        <f>"单位名称："&amp;"永德县林业和草原局"</f>
        <v>单位名称：永德县林业和草原局</v>
      </c>
      <c r="B3" s="181"/>
      <c r="C3" s="188"/>
      <c r="H3" s="20" t="s">
        <v>175</v>
      </c>
    </row>
    <row r="4" spans="1:8" ht="18.75" customHeight="1">
      <c r="A4" s="184" t="s">
        <v>188</v>
      </c>
      <c r="B4" s="184" t="s">
        <v>419</v>
      </c>
      <c r="C4" s="184" t="s">
        <v>420</v>
      </c>
      <c r="D4" s="184" t="s">
        <v>421</v>
      </c>
      <c r="E4" s="184" t="s">
        <v>422</v>
      </c>
      <c r="F4" s="228" t="s">
        <v>423</v>
      </c>
      <c r="G4" s="205"/>
      <c r="H4" s="206"/>
    </row>
    <row r="5" spans="1:8" ht="18.75" customHeight="1">
      <c r="A5" s="147"/>
      <c r="B5" s="147"/>
      <c r="C5" s="147"/>
      <c r="D5" s="147"/>
      <c r="E5" s="147"/>
      <c r="F5" s="21" t="s">
        <v>400</v>
      </c>
      <c r="G5" s="21" t="s">
        <v>424</v>
      </c>
      <c r="H5" s="21" t="s">
        <v>425</v>
      </c>
    </row>
    <row r="6" spans="1:8" ht="18.75" customHeight="1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</row>
    <row r="7" spans="1:8" ht="18.75" customHeight="1">
      <c r="A7" s="22"/>
      <c r="B7" s="22"/>
      <c r="C7" s="17"/>
      <c r="D7" s="17"/>
      <c r="E7" s="17"/>
      <c r="F7" s="23"/>
      <c r="G7" s="11"/>
      <c r="H7" s="11"/>
    </row>
    <row r="8" spans="1:8" ht="18.75" customHeight="1">
      <c r="A8" s="229" t="s">
        <v>56</v>
      </c>
      <c r="B8" s="230"/>
      <c r="C8" s="230"/>
      <c r="D8" s="230"/>
      <c r="E8" s="231"/>
      <c r="F8" s="23"/>
      <c r="G8" s="11"/>
      <c r="H8" s="11"/>
    </row>
    <row r="9" spans="1:8" ht="12" customHeight="1">
      <c r="B9" s="214" t="s">
        <v>426</v>
      </c>
      <c r="C9" s="214"/>
      <c r="D9" s="214"/>
      <c r="E9" s="214"/>
    </row>
  </sheetData>
  <mergeCells count="10">
    <mergeCell ref="A2:H2"/>
    <mergeCell ref="A3:C3"/>
    <mergeCell ref="F4:H4"/>
    <mergeCell ref="A8:E8"/>
    <mergeCell ref="B9:E9"/>
    <mergeCell ref="A4:A5"/>
    <mergeCell ref="B4:B5"/>
    <mergeCell ref="C4:C5"/>
    <mergeCell ref="D4:D5"/>
    <mergeCell ref="E4:E5"/>
  </mergeCells>
  <phoneticPr fontId="29" type="noConversion"/>
  <pageMargins left="0.359027777777778" right="0.1" top="0.25902777777777802" bottom="0.25902777777777802" header="0" footer="0"/>
  <pageSetup paperSize="9" scale="81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  <pageSetUpPr fitToPage="1"/>
  </sheetPr>
  <dimension ref="A1:K11"/>
  <sheetViews>
    <sheetView showZeros="0" workbookViewId="0">
      <selection activeCell="C15" sqref="C15"/>
    </sheetView>
  </sheetViews>
  <sheetFormatPr defaultColWidth="9.140625" defaultRowHeight="14.25" customHeight="1"/>
  <cols>
    <col min="1" max="1" width="13.42578125" customWidth="1"/>
    <col min="2" max="2" width="43.85546875" customWidth="1"/>
    <col min="3" max="3" width="23.85546875" customWidth="1"/>
    <col min="4" max="4" width="11.140625" customWidth="1"/>
    <col min="5" max="5" width="33.140625" customWidth="1"/>
    <col min="6" max="6" width="9.85546875" customWidth="1"/>
    <col min="7" max="7" width="17.7109375" customWidth="1"/>
    <col min="8" max="11" width="15.42578125" customWidth="1"/>
  </cols>
  <sheetData>
    <row r="1" spans="1:11" ht="15" customHeight="1">
      <c r="D1" s="13"/>
      <c r="E1" s="13"/>
      <c r="F1" s="13"/>
      <c r="G1" s="13"/>
      <c r="H1" s="14"/>
      <c r="I1" s="14"/>
      <c r="J1" s="14"/>
      <c r="K1" s="18" t="s">
        <v>427</v>
      </c>
    </row>
    <row r="2" spans="1:11" ht="42.75" customHeight="1">
      <c r="A2" s="107" t="str">
        <f>"2025"&amp;"年转移支付补助项目支出预算表"</f>
        <v>2025年转移支付补助项目支出预算表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1" ht="18.75" customHeight="1">
      <c r="A3" s="149" t="str">
        <f>"单位名称："&amp;"永德县林业和草原局"</f>
        <v>单位名称：永德县林业和草原局</v>
      </c>
      <c r="B3" s="181"/>
      <c r="C3" s="181"/>
      <c r="D3" s="181"/>
      <c r="E3" s="181"/>
      <c r="F3" s="181"/>
      <c r="G3" s="181"/>
      <c r="H3" s="5"/>
      <c r="I3" s="5"/>
      <c r="J3" s="5"/>
      <c r="K3" s="4" t="s">
        <v>175</v>
      </c>
    </row>
    <row r="4" spans="1:11" ht="18.75" customHeight="1">
      <c r="A4" s="146" t="s">
        <v>285</v>
      </c>
      <c r="B4" s="146" t="s">
        <v>190</v>
      </c>
      <c r="C4" s="146" t="s">
        <v>286</v>
      </c>
      <c r="D4" s="184" t="s">
        <v>191</v>
      </c>
      <c r="E4" s="184" t="s">
        <v>192</v>
      </c>
      <c r="F4" s="184" t="s">
        <v>287</v>
      </c>
      <c r="G4" s="184" t="s">
        <v>288</v>
      </c>
      <c r="H4" s="113" t="s">
        <v>56</v>
      </c>
      <c r="I4" s="111" t="s">
        <v>428</v>
      </c>
      <c r="J4" s="143"/>
      <c r="K4" s="112"/>
    </row>
    <row r="5" spans="1:11" ht="18.75" customHeight="1">
      <c r="A5" s="175"/>
      <c r="B5" s="175"/>
      <c r="C5" s="175"/>
      <c r="D5" s="185"/>
      <c r="E5" s="185"/>
      <c r="F5" s="185"/>
      <c r="G5" s="185"/>
      <c r="H5" s="176"/>
      <c r="I5" s="184" t="s">
        <v>59</v>
      </c>
      <c r="J5" s="184" t="s">
        <v>60</v>
      </c>
      <c r="K5" s="184" t="s">
        <v>61</v>
      </c>
    </row>
    <row r="6" spans="1:11" ht="18.75" customHeight="1">
      <c r="A6" s="165"/>
      <c r="B6" s="165"/>
      <c r="C6" s="165"/>
      <c r="D6" s="147"/>
      <c r="E6" s="147"/>
      <c r="F6" s="147"/>
      <c r="G6" s="147"/>
      <c r="H6" s="114"/>
      <c r="I6" s="147" t="s">
        <v>58</v>
      </c>
      <c r="J6" s="147"/>
      <c r="K6" s="147"/>
    </row>
    <row r="7" spans="1:11" ht="18.7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8">
        <v>10</v>
      </c>
      <c r="K7" s="8">
        <v>11</v>
      </c>
    </row>
    <row r="8" spans="1:11" ht="18.75" customHeight="1">
      <c r="A8" s="17"/>
      <c r="B8" s="9"/>
      <c r="C8" s="17"/>
      <c r="D8" s="17"/>
      <c r="E8" s="17"/>
      <c r="F8" s="17"/>
      <c r="G8" s="17"/>
      <c r="H8" s="11"/>
      <c r="I8" s="11"/>
      <c r="J8" s="11"/>
      <c r="K8" s="11"/>
    </row>
    <row r="9" spans="1:11" ht="18.75" customHeight="1">
      <c r="A9" s="9"/>
      <c r="B9" s="9"/>
      <c r="C9" s="9"/>
      <c r="D9" s="9"/>
      <c r="E9" s="9"/>
      <c r="F9" s="9"/>
      <c r="G9" s="9"/>
      <c r="H9" s="11"/>
      <c r="I9" s="11"/>
      <c r="J9" s="11"/>
      <c r="K9" s="11"/>
    </row>
    <row r="10" spans="1:11" ht="18.75" customHeight="1">
      <c r="A10" s="172" t="s">
        <v>126</v>
      </c>
      <c r="B10" s="182"/>
      <c r="C10" s="182"/>
      <c r="D10" s="182"/>
      <c r="E10" s="182"/>
      <c r="F10" s="182"/>
      <c r="G10" s="183"/>
      <c r="H10" s="11"/>
      <c r="I10" s="11"/>
      <c r="J10" s="11"/>
      <c r="K10" s="11"/>
    </row>
    <row r="11" spans="1:11" ht="14.25" customHeight="1">
      <c r="C11" s="214" t="s">
        <v>429</v>
      </c>
      <c r="D11" s="214"/>
      <c r="E11" s="214"/>
      <c r="F11" s="214"/>
      <c r="G11" s="214"/>
    </row>
  </sheetData>
  <mergeCells count="16">
    <mergeCell ref="A2:K2"/>
    <mergeCell ref="A3:G3"/>
    <mergeCell ref="I4:K4"/>
    <mergeCell ref="A10:G10"/>
    <mergeCell ref="C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29" type="noConversion"/>
  <printOptions horizontalCentered="1"/>
  <pageMargins left="0.38888888888888901" right="0.38888888888888901" top="0.57916666666666705" bottom="0.57916666666666705" header="0.5" footer="0.5"/>
  <pageSetup paperSize="9" scale="6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G13"/>
  <sheetViews>
    <sheetView showZeros="0" workbookViewId="0"/>
  </sheetViews>
  <sheetFormatPr defaultColWidth="9.140625" defaultRowHeight="14.25" customHeight="1"/>
  <cols>
    <col min="1" max="1" width="29.42578125" customWidth="1"/>
    <col min="2" max="2" width="23.140625" customWidth="1"/>
    <col min="3" max="3" width="31.5703125" customWidth="1"/>
    <col min="4" max="4" width="20.42578125" customWidth="1"/>
    <col min="5" max="7" width="23.85546875" customWidth="1"/>
  </cols>
  <sheetData>
    <row r="1" spans="1:7" ht="15" customHeight="1">
      <c r="A1" s="1"/>
      <c r="B1" s="1"/>
      <c r="C1" s="1"/>
      <c r="D1" s="2"/>
      <c r="E1" s="3"/>
      <c r="F1" s="3"/>
      <c r="G1" s="4" t="s">
        <v>430</v>
      </c>
    </row>
    <row r="2" spans="1:7" ht="36.75" customHeight="1">
      <c r="A2" s="107" t="str">
        <f>"2025"&amp;"年部门项目中期规划预算表"</f>
        <v>2025年部门项目中期规划预算表</v>
      </c>
      <c r="B2" s="168"/>
      <c r="C2" s="168"/>
      <c r="D2" s="168"/>
      <c r="E2" s="168"/>
      <c r="F2" s="168"/>
      <c r="G2" s="168"/>
    </row>
    <row r="3" spans="1:7" ht="18.75" customHeight="1">
      <c r="A3" s="149" t="str">
        <f>"单位名称："&amp;"永德县林业和草原局"</f>
        <v>单位名称：永德县林业和草原局</v>
      </c>
      <c r="B3" s="181"/>
      <c r="C3" s="181"/>
      <c r="D3" s="181"/>
      <c r="E3" s="5"/>
      <c r="F3" s="5"/>
      <c r="G3" s="4" t="s">
        <v>175</v>
      </c>
    </row>
    <row r="4" spans="1:7" ht="18.75" customHeight="1">
      <c r="A4" s="146" t="s">
        <v>286</v>
      </c>
      <c r="B4" s="146" t="s">
        <v>285</v>
      </c>
      <c r="C4" s="146" t="s">
        <v>190</v>
      </c>
      <c r="D4" s="184" t="s">
        <v>431</v>
      </c>
      <c r="E4" s="111" t="s">
        <v>59</v>
      </c>
      <c r="F4" s="143"/>
      <c r="G4" s="112"/>
    </row>
    <row r="5" spans="1:7" ht="18.75" customHeight="1">
      <c r="A5" s="175"/>
      <c r="B5" s="175"/>
      <c r="C5" s="175"/>
      <c r="D5" s="185"/>
      <c r="E5" s="146" t="str">
        <f>"2025"&amp;"年"</f>
        <v>2025年</v>
      </c>
      <c r="F5" s="146" t="str">
        <f>"2025"+1&amp;"年"</f>
        <v>2026年</v>
      </c>
      <c r="G5" s="184" t="str">
        <f>"2025"+2&amp;"年"</f>
        <v>2027年</v>
      </c>
    </row>
    <row r="6" spans="1:7" ht="18.75" customHeight="1">
      <c r="A6" s="165"/>
      <c r="B6" s="165"/>
      <c r="C6" s="165"/>
      <c r="D6" s="147"/>
      <c r="E6" s="165" t="s">
        <v>58</v>
      </c>
      <c r="F6" s="165"/>
      <c r="G6" s="147"/>
    </row>
    <row r="7" spans="1:7" ht="18.7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8">
        <v>7</v>
      </c>
    </row>
    <row r="8" spans="1:7" ht="18.75" customHeight="1">
      <c r="A8" s="9" t="s">
        <v>71</v>
      </c>
      <c r="B8" s="10"/>
      <c r="C8" s="10"/>
      <c r="D8" s="9"/>
      <c r="E8" s="11">
        <v>819200</v>
      </c>
      <c r="F8" s="11"/>
      <c r="G8" s="11"/>
    </row>
    <row r="9" spans="1:7" ht="18.75" customHeight="1">
      <c r="A9" s="9"/>
      <c r="B9" s="9" t="s">
        <v>432</v>
      </c>
      <c r="C9" s="9" t="s">
        <v>294</v>
      </c>
      <c r="D9" s="9" t="s">
        <v>433</v>
      </c>
      <c r="E9" s="11">
        <v>193300</v>
      </c>
      <c r="F9" s="11"/>
      <c r="G9" s="11"/>
    </row>
    <row r="10" spans="1:7" ht="18.75" customHeight="1">
      <c r="A10" s="12"/>
      <c r="B10" s="9" t="s">
        <v>434</v>
      </c>
      <c r="C10" s="9" t="s">
        <v>291</v>
      </c>
      <c r="D10" s="9" t="s">
        <v>433</v>
      </c>
      <c r="E10" s="11">
        <v>325900</v>
      </c>
      <c r="F10" s="11"/>
      <c r="G10" s="11"/>
    </row>
    <row r="11" spans="1:7" ht="18.75" customHeight="1">
      <c r="A11" s="12"/>
      <c r="B11" s="9" t="s">
        <v>434</v>
      </c>
      <c r="C11" s="9" t="s">
        <v>299</v>
      </c>
      <c r="D11" s="9" t="s">
        <v>433</v>
      </c>
      <c r="E11" s="11">
        <v>200000</v>
      </c>
      <c r="F11" s="11"/>
      <c r="G11" s="11"/>
    </row>
    <row r="12" spans="1:7" ht="18.75" customHeight="1">
      <c r="A12" s="12"/>
      <c r="B12" s="9" t="s">
        <v>434</v>
      </c>
      <c r="C12" s="9" t="s">
        <v>436</v>
      </c>
      <c r="D12" s="9" t="s">
        <v>433</v>
      </c>
      <c r="E12" s="11">
        <v>100000</v>
      </c>
      <c r="F12" s="11"/>
      <c r="G12" s="11"/>
    </row>
    <row r="13" spans="1:7" ht="18.75" customHeight="1">
      <c r="A13" s="229" t="s">
        <v>56</v>
      </c>
      <c r="B13" s="232" t="s">
        <v>435</v>
      </c>
      <c r="C13" s="232"/>
      <c r="D13" s="233"/>
      <c r="E13" s="11">
        <v>819200</v>
      </c>
      <c r="F13" s="11"/>
      <c r="G13" s="11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honeticPr fontId="29" type="noConversion"/>
  <printOptions horizontalCentered="1"/>
  <pageMargins left="0.38888888888888901" right="0.38888888888888901" top="0.57916666666666705" bottom="0.57916666666666705" header="0.5" footer="0.5"/>
  <pageSetup paperSize="9" scale="84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1FA88-B3A4-4D83-BD07-D1166DFAAC7E}">
  <dimension ref="A1"/>
  <sheetViews>
    <sheetView workbookViewId="0"/>
  </sheetViews>
  <sheetFormatPr defaultRowHeight="14.25"/>
  <sheetData/>
  <phoneticPr fontId="2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S9"/>
  <sheetViews>
    <sheetView showZeros="0" topLeftCell="B1" workbookViewId="0"/>
  </sheetViews>
  <sheetFormatPr defaultColWidth="9.140625" defaultRowHeight="14.25" customHeight="1"/>
  <cols>
    <col min="1" max="1" width="21.140625" customWidth="1"/>
    <col min="2" max="2" width="35.28515625" customWidth="1"/>
    <col min="3" max="8" width="20.42578125" customWidth="1"/>
    <col min="9" max="11" width="20.5703125" customWidth="1"/>
    <col min="12" max="12" width="20.42578125" customWidth="1"/>
    <col min="13" max="13" width="20.5703125" customWidth="1"/>
    <col min="14" max="19" width="20.42578125" customWidth="1"/>
  </cols>
  <sheetData>
    <row r="1" spans="1:19" ht="15" customHeight="1">
      <c r="J1" s="98"/>
      <c r="O1" s="34"/>
      <c r="P1" s="34"/>
      <c r="Q1" s="34"/>
      <c r="R1" s="34"/>
      <c r="S1" s="18" t="s">
        <v>53</v>
      </c>
    </row>
    <row r="2" spans="1:19" ht="57.75" customHeight="1">
      <c r="A2" s="115" t="str">
        <f>"2025"&amp;"年部门收入预算表"</f>
        <v>2025年部门收入预算表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7"/>
      <c r="P2" s="117"/>
      <c r="Q2" s="117"/>
      <c r="R2" s="117"/>
      <c r="S2" s="117"/>
    </row>
    <row r="3" spans="1:19" ht="18.75" customHeight="1">
      <c r="A3" s="109" t="str">
        <f>"单位名称："&amp;"永德县林业和草原局"</f>
        <v>单位名称：永德县林业和草原局</v>
      </c>
      <c r="B3" s="118"/>
      <c r="C3" s="118"/>
      <c r="D3" s="118"/>
      <c r="E3" s="47"/>
      <c r="F3" s="47"/>
      <c r="G3" s="47"/>
      <c r="H3" s="47"/>
      <c r="I3" s="47"/>
      <c r="J3" s="36"/>
      <c r="K3" s="47"/>
      <c r="L3" s="47"/>
      <c r="M3" s="47"/>
      <c r="N3" s="47"/>
      <c r="O3" s="36"/>
      <c r="P3" s="36"/>
      <c r="Q3" s="36"/>
      <c r="R3" s="36"/>
      <c r="S3" s="18" t="s">
        <v>1</v>
      </c>
    </row>
    <row r="4" spans="1:19" ht="18.75" customHeight="1">
      <c r="A4" s="128" t="s">
        <v>54</v>
      </c>
      <c r="B4" s="131" t="s">
        <v>55</v>
      </c>
      <c r="C4" s="131" t="s">
        <v>56</v>
      </c>
      <c r="D4" s="119" t="s">
        <v>57</v>
      </c>
      <c r="E4" s="120"/>
      <c r="F4" s="120"/>
      <c r="G4" s="120"/>
      <c r="H4" s="120"/>
      <c r="I4" s="120"/>
      <c r="J4" s="121"/>
      <c r="K4" s="120"/>
      <c r="L4" s="120"/>
      <c r="M4" s="120"/>
      <c r="N4" s="122"/>
      <c r="O4" s="119" t="s">
        <v>46</v>
      </c>
      <c r="P4" s="119"/>
      <c r="Q4" s="119"/>
      <c r="R4" s="119"/>
      <c r="S4" s="123"/>
    </row>
    <row r="5" spans="1:19" ht="18.75" customHeight="1">
      <c r="A5" s="129"/>
      <c r="B5" s="132"/>
      <c r="C5" s="132"/>
      <c r="D5" s="134" t="s">
        <v>58</v>
      </c>
      <c r="E5" s="134" t="s">
        <v>59</v>
      </c>
      <c r="F5" s="134" t="s">
        <v>60</v>
      </c>
      <c r="G5" s="134" t="s">
        <v>61</v>
      </c>
      <c r="H5" s="134" t="s">
        <v>62</v>
      </c>
      <c r="I5" s="124" t="s">
        <v>63</v>
      </c>
      <c r="J5" s="124"/>
      <c r="K5" s="124"/>
      <c r="L5" s="124"/>
      <c r="M5" s="124"/>
      <c r="N5" s="125"/>
      <c r="O5" s="134" t="s">
        <v>58</v>
      </c>
      <c r="P5" s="134" t="s">
        <v>59</v>
      </c>
      <c r="Q5" s="134" t="s">
        <v>60</v>
      </c>
      <c r="R5" s="134" t="s">
        <v>61</v>
      </c>
      <c r="S5" s="134" t="s">
        <v>64</v>
      </c>
    </row>
    <row r="6" spans="1:19" ht="18.75" customHeight="1">
      <c r="A6" s="130"/>
      <c r="B6" s="133"/>
      <c r="C6" s="133"/>
      <c r="D6" s="125"/>
      <c r="E6" s="125"/>
      <c r="F6" s="125"/>
      <c r="G6" s="125"/>
      <c r="H6" s="125"/>
      <c r="I6" s="95" t="s">
        <v>58</v>
      </c>
      <c r="J6" s="95" t="s">
        <v>65</v>
      </c>
      <c r="K6" s="95" t="s">
        <v>66</v>
      </c>
      <c r="L6" s="95" t="s">
        <v>67</v>
      </c>
      <c r="M6" s="95" t="s">
        <v>68</v>
      </c>
      <c r="N6" s="95" t="s">
        <v>69</v>
      </c>
      <c r="O6" s="135"/>
      <c r="P6" s="135"/>
      <c r="Q6" s="135"/>
      <c r="R6" s="135"/>
      <c r="S6" s="125"/>
    </row>
    <row r="7" spans="1:19" ht="18.75" customHeight="1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  <c r="N7" s="7">
        <v>14</v>
      </c>
      <c r="O7" s="7">
        <v>15</v>
      </c>
      <c r="P7" s="7">
        <v>16</v>
      </c>
      <c r="Q7" s="7">
        <v>17</v>
      </c>
      <c r="R7" s="7">
        <v>18</v>
      </c>
      <c r="S7" s="7">
        <v>19</v>
      </c>
    </row>
    <row r="8" spans="1:19" ht="18.75" customHeight="1">
      <c r="A8" s="96" t="s">
        <v>70</v>
      </c>
      <c r="B8" s="97" t="s">
        <v>71</v>
      </c>
      <c r="C8" s="11">
        <v>9546793.75</v>
      </c>
      <c r="D8" s="11">
        <v>9546793.75</v>
      </c>
      <c r="E8" s="11">
        <v>9546793.75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18.75" customHeight="1">
      <c r="A9" s="126" t="s">
        <v>56</v>
      </c>
      <c r="B9" s="127"/>
      <c r="C9" s="11">
        <v>9546793.75</v>
      </c>
      <c r="D9" s="11">
        <v>9546793.75</v>
      </c>
      <c r="E9" s="11">
        <v>9546793.75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</sheetData>
  <mergeCells count="19">
    <mergeCell ref="A9:B9"/>
    <mergeCell ref="A4:A6"/>
    <mergeCell ref="B4:B6"/>
    <mergeCell ref="C4:C6"/>
    <mergeCell ref="D5:D6"/>
    <mergeCell ref="A2:S2"/>
    <mergeCell ref="A3:D3"/>
    <mergeCell ref="D4:N4"/>
    <mergeCell ref="O4:S4"/>
    <mergeCell ref="I5:N5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honeticPr fontId="29" type="noConversion"/>
  <printOptions horizontalCentered="1"/>
  <pageMargins left="0.38888888888888901" right="0.38888888888888901" top="0.50902777777777797" bottom="0.50902777777777797" header="0.30902777777777801" footer="0.30902777777777801"/>
  <pageSetup paperSize="9" scale="36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O28"/>
  <sheetViews>
    <sheetView showZeros="0" workbookViewId="0">
      <selection activeCell="E9" sqref="E9"/>
    </sheetView>
  </sheetViews>
  <sheetFormatPr defaultColWidth="9.140625" defaultRowHeight="14.25" customHeight="1"/>
  <cols>
    <col min="1" max="1" width="14.28515625" customWidth="1"/>
    <col min="2" max="2" width="37.7109375" customWidth="1"/>
    <col min="3" max="6" width="19.140625" customWidth="1"/>
    <col min="7" max="8" width="19" customWidth="1"/>
    <col min="9" max="9" width="18.85546875" customWidth="1"/>
    <col min="10" max="11" width="19" customWidth="1"/>
    <col min="12" max="14" width="18.85546875" customWidth="1"/>
    <col min="15" max="15" width="19" customWidth="1"/>
  </cols>
  <sheetData>
    <row r="1" spans="1:15" ht="15" customHeight="1">
      <c r="A1" s="1"/>
      <c r="B1" s="1"/>
      <c r="C1" s="1"/>
      <c r="D1" s="91"/>
      <c r="E1" s="1"/>
      <c r="F1" s="1"/>
      <c r="G1" s="1"/>
      <c r="H1" s="91"/>
      <c r="I1" s="1"/>
      <c r="J1" s="91"/>
      <c r="K1" s="1"/>
      <c r="L1" s="1"/>
      <c r="M1" s="1"/>
      <c r="N1" s="1"/>
      <c r="O1" s="19" t="s">
        <v>72</v>
      </c>
    </row>
    <row r="2" spans="1:15" ht="42" customHeight="1">
      <c r="A2" s="107" t="str">
        <f>"2025"&amp;"年部门支出预算表"</f>
        <v>2025年部门支出预算表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5" ht="18.75" customHeight="1">
      <c r="A3" s="137" t="str">
        <f>"单位名称："&amp;"永德县林业和草原局"</f>
        <v>单位名称：永德县林业和草原局</v>
      </c>
      <c r="B3" s="138"/>
      <c r="C3" s="139"/>
      <c r="D3" s="140"/>
      <c r="E3" s="139"/>
      <c r="F3" s="139"/>
      <c r="G3" s="139"/>
      <c r="H3" s="140"/>
      <c r="I3" s="139"/>
      <c r="J3" s="140"/>
      <c r="K3" s="139"/>
      <c r="L3" s="139"/>
      <c r="M3" s="94"/>
      <c r="N3" s="94"/>
      <c r="O3" s="19" t="s">
        <v>1</v>
      </c>
    </row>
    <row r="4" spans="1:15" ht="18.75" customHeight="1">
      <c r="A4" s="146" t="s">
        <v>73</v>
      </c>
      <c r="B4" s="146" t="s">
        <v>74</v>
      </c>
      <c r="C4" s="146" t="s">
        <v>56</v>
      </c>
      <c r="D4" s="111" t="s">
        <v>59</v>
      </c>
      <c r="E4" s="141" t="s">
        <v>75</v>
      </c>
      <c r="F4" s="142" t="s">
        <v>76</v>
      </c>
      <c r="G4" s="146" t="s">
        <v>60</v>
      </c>
      <c r="H4" s="146" t="s">
        <v>61</v>
      </c>
      <c r="I4" s="146" t="s">
        <v>77</v>
      </c>
      <c r="J4" s="111" t="s">
        <v>78</v>
      </c>
      <c r="K4" s="143"/>
      <c r="L4" s="143"/>
      <c r="M4" s="143"/>
      <c r="N4" s="143"/>
      <c r="O4" s="112"/>
    </row>
    <row r="5" spans="1:15" ht="30" customHeight="1">
      <c r="A5" s="147"/>
      <c r="B5" s="147"/>
      <c r="C5" s="147"/>
      <c r="D5" s="33" t="s">
        <v>58</v>
      </c>
      <c r="E5" s="46" t="s">
        <v>75</v>
      </c>
      <c r="F5" s="46" t="s">
        <v>76</v>
      </c>
      <c r="G5" s="147"/>
      <c r="H5" s="147"/>
      <c r="I5" s="147"/>
      <c r="J5" s="33" t="s">
        <v>58</v>
      </c>
      <c r="K5" s="21" t="s">
        <v>79</v>
      </c>
      <c r="L5" s="21" t="s">
        <v>80</v>
      </c>
      <c r="M5" s="21" t="s">
        <v>81</v>
      </c>
      <c r="N5" s="21" t="s">
        <v>82</v>
      </c>
      <c r="O5" s="21" t="s">
        <v>83</v>
      </c>
    </row>
    <row r="6" spans="1:15" ht="18.75" customHeight="1">
      <c r="A6" s="58">
        <v>1</v>
      </c>
      <c r="B6" s="58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33">
        <v>10</v>
      </c>
      <c r="K6" s="33">
        <v>11</v>
      </c>
      <c r="L6" s="33">
        <v>12</v>
      </c>
      <c r="M6" s="33">
        <v>13</v>
      </c>
      <c r="N6" s="33">
        <v>14</v>
      </c>
      <c r="O6" s="33">
        <v>15</v>
      </c>
    </row>
    <row r="7" spans="1:15" ht="18.75" customHeight="1">
      <c r="A7" s="65" t="s">
        <v>84</v>
      </c>
      <c r="B7" s="80" t="s">
        <v>85</v>
      </c>
      <c r="C7" s="11">
        <v>1640996.72</v>
      </c>
      <c r="D7" s="11">
        <v>1640996.72</v>
      </c>
      <c r="E7" s="11">
        <v>1640996.72</v>
      </c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8.75" customHeight="1">
      <c r="A8" s="92" t="s">
        <v>86</v>
      </c>
      <c r="B8" s="105" t="s">
        <v>87</v>
      </c>
      <c r="C8" s="11">
        <v>1618750.52</v>
      </c>
      <c r="D8" s="11">
        <v>1618750.52</v>
      </c>
      <c r="E8" s="11">
        <v>1618750.52</v>
      </c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18.75" customHeight="1">
      <c r="A9" s="93" t="s">
        <v>88</v>
      </c>
      <c r="B9" s="106" t="s">
        <v>89</v>
      </c>
      <c r="C9" s="11">
        <v>829445.84</v>
      </c>
      <c r="D9" s="11">
        <v>829445.84</v>
      </c>
      <c r="E9" s="11">
        <v>829445.84</v>
      </c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18.75" customHeight="1">
      <c r="A10" s="93" t="s">
        <v>90</v>
      </c>
      <c r="B10" s="106" t="s">
        <v>91</v>
      </c>
      <c r="C10" s="11">
        <v>789304.68</v>
      </c>
      <c r="D10" s="11">
        <v>789304.68</v>
      </c>
      <c r="E10" s="11">
        <v>789304.68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8.75" customHeight="1">
      <c r="A11" s="92" t="s">
        <v>92</v>
      </c>
      <c r="B11" s="105" t="s">
        <v>93</v>
      </c>
      <c r="C11" s="11">
        <v>22246.2</v>
      </c>
      <c r="D11" s="11">
        <v>22246.2</v>
      </c>
      <c r="E11" s="11">
        <v>22246.2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8.75" customHeight="1">
      <c r="A12" s="93" t="s">
        <v>94</v>
      </c>
      <c r="B12" s="106" t="s">
        <v>95</v>
      </c>
      <c r="C12" s="11">
        <v>22246.2</v>
      </c>
      <c r="D12" s="11">
        <v>22246.2</v>
      </c>
      <c r="E12" s="11">
        <v>22246.2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8.75" customHeight="1">
      <c r="A13" s="65" t="s">
        <v>96</v>
      </c>
      <c r="B13" s="80" t="s">
        <v>97</v>
      </c>
      <c r="C13" s="11">
        <v>386160.26</v>
      </c>
      <c r="D13" s="11">
        <v>386160.26</v>
      </c>
      <c r="E13" s="11">
        <v>386160.26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8.75" customHeight="1">
      <c r="A14" s="92" t="s">
        <v>98</v>
      </c>
      <c r="B14" s="105" t="s">
        <v>99</v>
      </c>
      <c r="C14" s="11">
        <v>386160.26</v>
      </c>
      <c r="D14" s="11">
        <v>386160.26</v>
      </c>
      <c r="E14" s="11">
        <v>386160.26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8.75" customHeight="1">
      <c r="A15" s="93" t="s">
        <v>100</v>
      </c>
      <c r="B15" s="106" t="s">
        <v>101</v>
      </c>
      <c r="C15" s="11">
        <v>350253.95</v>
      </c>
      <c r="D15" s="11">
        <v>350253.95</v>
      </c>
      <c r="E15" s="11">
        <v>350253.95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18.75" customHeight="1">
      <c r="A16" s="93" t="s">
        <v>102</v>
      </c>
      <c r="B16" s="106" t="s">
        <v>103</v>
      </c>
      <c r="C16" s="11">
        <v>35906.31</v>
      </c>
      <c r="D16" s="11">
        <v>35906.31</v>
      </c>
      <c r="E16" s="11">
        <v>35906.31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8.75" customHeight="1">
      <c r="A17" s="65" t="s">
        <v>104</v>
      </c>
      <c r="B17" s="80" t="s">
        <v>105</v>
      </c>
      <c r="C17" s="11">
        <v>6927658.2599999998</v>
      </c>
      <c r="D17" s="11">
        <v>6927658.2599999998</v>
      </c>
      <c r="E17" s="11">
        <v>6108458.2599999998</v>
      </c>
      <c r="F17" s="11">
        <v>819200</v>
      </c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8.75" customHeight="1">
      <c r="A18" s="92" t="s">
        <v>106</v>
      </c>
      <c r="B18" s="105" t="s">
        <v>107</v>
      </c>
      <c r="C18" s="11">
        <v>6734358.2599999998</v>
      </c>
      <c r="D18" s="11">
        <v>6734358.2599999998</v>
      </c>
      <c r="E18" s="11">
        <v>6108458.2599999998</v>
      </c>
      <c r="F18" s="11">
        <v>625900</v>
      </c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18.75" customHeight="1">
      <c r="A19" s="93" t="s">
        <v>108</v>
      </c>
      <c r="B19" s="106" t="s">
        <v>109</v>
      </c>
      <c r="C19" s="11">
        <v>1917187.54</v>
      </c>
      <c r="D19" s="11">
        <v>1917187.54</v>
      </c>
      <c r="E19" s="11">
        <v>1917187.54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8.75" customHeight="1">
      <c r="A20" s="93" t="s">
        <v>110</v>
      </c>
      <c r="B20" s="106" t="s">
        <v>111</v>
      </c>
      <c r="C20" s="11">
        <v>4191270.72</v>
      </c>
      <c r="D20" s="11">
        <v>4191270.72</v>
      </c>
      <c r="E20" s="11">
        <v>4191270.72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8.75" customHeight="1">
      <c r="A21" s="93" t="s">
        <v>112</v>
      </c>
      <c r="B21" s="106" t="s">
        <v>113</v>
      </c>
      <c r="C21" s="11">
        <v>100000</v>
      </c>
      <c r="D21" s="11">
        <v>100000</v>
      </c>
      <c r="E21" s="11"/>
      <c r="F21" s="11">
        <v>100000</v>
      </c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8.75" customHeight="1">
      <c r="A22" s="93" t="s">
        <v>114</v>
      </c>
      <c r="B22" s="106" t="s">
        <v>115</v>
      </c>
      <c r="C22" s="11">
        <v>525900</v>
      </c>
      <c r="D22" s="11">
        <v>525900</v>
      </c>
      <c r="E22" s="11"/>
      <c r="F22" s="11">
        <v>525900</v>
      </c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8.75" customHeight="1">
      <c r="A23" s="92" t="s">
        <v>116</v>
      </c>
      <c r="B23" s="105" t="s">
        <v>117</v>
      </c>
      <c r="C23" s="11">
        <v>193300</v>
      </c>
      <c r="D23" s="11">
        <v>193300</v>
      </c>
      <c r="E23" s="11"/>
      <c r="F23" s="11">
        <v>193300</v>
      </c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18.75" customHeight="1">
      <c r="A24" s="93" t="s">
        <v>118</v>
      </c>
      <c r="B24" s="106" t="s">
        <v>119</v>
      </c>
      <c r="C24" s="11">
        <v>193300</v>
      </c>
      <c r="D24" s="11">
        <v>193300</v>
      </c>
      <c r="E24" s="11"/>
      <c r="F24" s="11">
        <v>193300</v>
      </c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8.75" customHeight="1">
      <c r="A25" s="65" t="s">
        <v>120</v>
      </c>
      <c r="B25" s="80" t="s">
        <v>121</v>
      </c>
      <c r="C25" s="11">
        <v>591978.51</v>
      </c>
      <c r="D25" s="11">
        <v>591978.51</v>
      </c>
      <c r="E25" s="11">
        <v>591978.51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8.75" customHeight="1">
      <c r="A26" s="92" t="s">
        <v>122</v>
      </c>
      <c r="B26" s="105" t="s">
        <v>123</v>
      </c>
      <c r="C26" s="11">
        <v>591978.51</v>
      </c>
      <c r="D26" s="11">
        <v>591978.51</v>
      </c>
      <c r="E26" s="11">
        <v>591978.51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8.75" customHeight="1">
      <c r="A27" s="93" t="s">
        <v>124</v>
      </c>
      <c r="B27" s="106" t="s">
        <v>125</v>
      </c>
      <c r="C27" s="11">
        <v>591978.51</v>
      </c>
      <c r="D27" s="11">
        <v>591978.51</v>
      </c>
      <c r="E27" s="11">
        <v>591978.51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8.75" customHeight="1">
      <c r="A28" s="144" t="s">
        <v>126</v>
      </c>
      <c r="B28" s="145" t="s">
        <v>126</v>
      </c>
      <c r="C28" s="11">
        <v>9546793.75</v>
      </c>
      <c r="D28" s="11">
        <v>9546793.75</v>
      </c>
      <c r="E28" s="11">
        <v>8727593.75</v>
      </c>
      <c r="F28" s="11">
        <v>819200</v>
      </c>
      <c r="G28" s="11"/>
      <c r="H28" s="11"/>
      <c r="I28" s="11"/>
      <c r="J28" s="11"/>
      <c r="K28" s="11"/>
      <c r="L28" s="11"/>
      <c r="M28" s="11"/>
      <c r="N28" s="11"/>
      <c r="O28" s="11"/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honeticPr fontId="29" type="noConversion"/>
  <printOptions horizontalCentered="1"/>
  <pageMargins left="0.38888888888888901" right="0.38888888888888901" top="0.50902777777777797" bottom="0.50902777777777797" header="0.30902777777777801" footer="0.30902777777777801"/>
  <pageSetup paperSize="9" scale="4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D36"/>
  <sheetViews>
    <sheetView showZeros="0" workbookViewId="0"/>
  </sheetViews>
  <sheetFormatPr defaultColWidth="9.140625" defaultRowHeight="14.25" customHeight="1"/>
  <cols>
    <col min="1" max="1" width="39.28515625" customWidth="1"/>
    <col min="2" max="2" width="30.85546875" customWidth="1"/>
    <col min="3" max="3" width="35.85546875" customWidth="1"/>
    <col min="4" max="4" width="29.85546875" customWidth="1"/>
  </cols>
  <sheetData>
    <row r="1" spans="1:4" ht="15" customHeight="1">
      <c r="A1" s="1"/>
      <c r="B1" s="1"/>
      <c r="C1" s="1"/>
      <c r="D1" s="19" t="s">
        <v>127</v>
      </c>
    </row>
    <row r="2" spans="1:4" ht="36" customHeight="1">
      <c r="A2" s="107" t="str">
        <f>"2025"&amp;"年部门财政拨款收支预算总表"</f>
        <v>2025年部门财政拨款收支预算总表</v>
      </c>
      <c r="B2" s="148"/>
      <c r="C2" s="148"/>
      <c r="D2" s="148"/>
    </row>
    <row r="3" spans="1:4" ht="18.75" customHeight="1">
      <c r="A3" s="149" t="str">
        <f>"单位名称："&amp;"永德县林业和草原局"</f>
        <v>单位名称：永德县林业和草原局</v>
      </c>
      <c r="B3" s="150"/>
      <c r="C3" s="79"/>
      <c r="D3" s="19" t="s">
        <v>1</v>
      </c>
    </row>
    <row r="4" spans="1:4" ht="18.75" customHeight="1">
      <c r="A4" s="111" t="s">
        <v>2</v>
      </c>
      <c r="B4" s="112"/>
      <c r="C4" s="111" t="s">
        <v>3</v>
      </c>
      <c r="D4" s="112"/>
    </row>
    <row r="5" spans="1:4" ht="18.75" customHeight="1">
      <c r="A5" s="113" t="s">
        <v>4</v>
      </c>
      <c r="B5" s="151" t="str">
        <f>"2025"&amp;"年预算数"</f>
        <v>2025年预算数</v>
      </c>
      <c r="C5" s="113" t="s">
        <v>128</v>
      </c>
      <c r="D5" s="151" t="str">
        <f>"2025"&amp;"年预算数"</f>
        <v>2025年预算数</v>
      </c>
    </row>
    <row r="6" spans="1:4" ht="18.75" customHeight="1">
      <c r="A6" s="114"/>
      <c r="B6" s="147"/>
      <c r="C6" s="114"/>
      <c r="D6" s="147"/>
    </row>
    <row r="7" spans="1:4" ht="18.75" customHeight="1">
      <c r="A7" s="80" t="s">
        <v>129</v>
      </c>
      <c r="B7" s="11">
        <v>9546793.75</v>
      </c>
      <c r="C7" s="10" t="s">
        <v>130</v>
      </c>
      <c r="D7" s="11">
        <v>9546793.75</v>
      </c>
    </row>
    <row r="8" spans="1:4" ht="18.75" customHeight="1">
      <c r="A8" s="81" t="s">
        <v>131</v>
      </c>
      <c r="B8" s="11">
        <v>9546793.75</v>
      </c>
      <c r="C8" s="10" t="s">
        <v>132</v>
      </c>
      <c r="D8" s="11"/>
    </row>
    <row r="9" spans="1:4" ht="18.75" customHeight="1">
      <c r="A9" s="81" t="s">
        <v>133</v>
      </c>
      <c r="B9" s="11"/>
      <c r="C9" s="10" t="s">
        <v>134</v>
      </c>
      <c r="D9" s="11"/>
    </row>
    <row r="10" spans="1:4" ht="18.75" customHeight="1">
      <c r="A10" s="81" t="s">
        <v>135</v>
      </c>
      <c r="B10" s="11"/>
      <c r="C10" s="10" t="s">
        <v>136</v>
      </c>
      <c r="D10" s="11"/>
    </row>
    <row r="11" spans="1:4" ht="18.75" customHeight="1">
      <c r="A11" s="82" t="s">
        <v>137</v>
      </c>
      <c r="B11" s="11"/>
      <c r="C11" s="83" t="s">
        <v>138</v>
      </c>
      <c r="D11" s="11"/>
    </row>
    <row r="12" spans="1:4" ht="18.75" customHeight="1">
      <c r="A12" s="84" t="s">
        <v>131</v>
      </c>
      <c r="B12" s="11"/>
      <c r="C12" s="85" t="s">
        <v>139</v>
      </c>
      <c r="D12" s="11"/>
    </row>
    <row r="13" spans="1:4" ht="18.75" customHeight="1">
      <c r="A13" s="84" t="s">
        <v>133</v>
      </c>
      <c r="B13" s="11"/>
      <c r="C13" s="85" t="s">
        <v>140</v>
      </c>
      <c r="D13" s="11"/>
    </row>
    <row r="14" spans="1:4" ht="18.75" customHeight="1">
      <c r="A14" s="84" t="s">
        <v>135</v>
      </c>
      <c r="B14" s="11"/>
      <c r="C14" s="85" t="s">
        <v>141</v>
      </c>
      <c r="D14" s="11"/>
    </row>
    <row r="15" spans="1:4" ht="18.75" customHeight="1">
      <c r="A15" s="84" t="s">
        <v>26</v>
      </c>
      <c r="B15" s="11"/>
      <c r="C15" s="85" t="s">
        <v>142</v>
      </c>
      <c r="D15" s="11">
        <v>1640996.72</v>
      </c>
    </row>
    <row r="16" spans="1:4" ht="18.75" customHeight="1">
      <c r="A16" s="84" t="s">
        <v>26</v>
      </c>
      <c r="B16" s="11" t="s">
        <v>26</v>
      </c>
      <c r="C16" s="85" t="s">
        <v>143</v>
      </c>
      <c r="D16" s="11">
        <v>386160.26</v>
      </c>
    </row>
    <row r="17" spans="1:4" ht="18.75" customHeight="1">
      <c r="A17" s="86" t="s">
        <v>26</v>
      </c>
      <c r="B17" s="11" t="s">
        <v>26</v>
      </c>
      <c r="C17" s="85" t="s">
        <v>144</v>
      </c>
      <c r="D17" s="11"/>
    </row>
    <row r="18" spans="1:4" ht="18.75" customHeight="1">
      <c r="A18" s="86" t="s">
        <v>26</v>
      </c>
      <c r="B18" s="11" t="s">
        <v>26</v>
      </c>
      <c r="C18" s="85" t="s">
        <v>145</v>
      </c>
      <c r="D18" s="11"/>
    </row>
    <row r="19" spans="1:4" ht="18.75" customHeight="1">
      <c r="A19" s="87" t="s">
        <v>26</v>
      </c>
      <c r="B19" s="11" t="s">
        <v>26</v>
      </c>
      <c r="C19" s="85" t="s">
        <v>146</v>
      </c>
      <c r="D19" s="11">
        <v>6927658.2599999998</v>
      </c>
    </row>
    <row r="20" spans="1:4" ht="18.75" customHeight="1">
      <c r="A20" s="87" t="s">
        <v>26</v>
      </c>
      <c r="B20" s="11" t="s">
        <v>26</v>
      </c>
      <c r="C20" s="85" t="s">
        <v>147</v>
      </c>
      <c r="D20" s="11"/>
    </row>
    <row r="21" spans="1:4" ht="18.75" customHeight="1">
      <c r="A21" s="87" t="s">
        <v>26</v>
      </c>
      <c r="B21" s="11" t="s">
        <v>26</v>
      </c>
      <c r="C21" s="85" t="s">
        <v>148</v>
      </c>
      <c r="D21" s="11"/>
    </row>
    <row r="22" spans="1:4" ht="18.75" customHeight="1">
      <c r="A22" s="87" t="s">
        <v>26</v>
      </c>
      <c r="B22" s="11" t="s">
        <v>26</v>
      </c>
      <c r="C22" s="85" t="s">
        <v>149</v>
      </c>
      <c r="D22" s="11"/>
    </row>
    <row r="23" spans="1:4" ht="18.75" customHeight="1">
      <c r="A23" s="87" t="s">
        <v>26</v>
      </c>
      <c r="B23" s="11" t="s">
        <v>26</v>
      </c>
      <c r="C23" s="85" t="s">
        <v>150</v>
      </c>
      <c r="D23" s="11"/>
    </row>
    <row r="24" spans="1:4" ht="18.75" customHeight="1">
      <c r="A24" s="87" t="s">
        <v>26</v>
      </c>
      <c r="B24" s="11" t="s">
        <v>26</v>
      </c>
      <c r="C24" s="85" t="s">
        <v>151</v>
      </c>
      <c r="D24" s="11"/>
    </row>
    <row r="25" spans="1:4" ht="18.75" customHeight="1">
      <c r="A25" s="87" t="s">
        <v>26</v>
      </c>
      <c r="B25" s="11" t="s">
        <v>26</v>
      </c>
      <c r="C25" s="85" t="s">
        <v>152</v>
      </c>
      <c r="D25" s="11"/>
    </row>
    <row r="26" spans="1:4" ht="18.75" customHeight="1">
      <c r="A26" s="87" t="s">
        <v>26</v>
      </c>
      <c r="B26" s="11" t="s">
        <v>26</v>
      </c>
      <c r="C26" s="85" t="s">
        <v>153</v>
      </c>
      <c r="D26" s="11">
        <v>591978.51</v>
      </c>
    </row>
    <row r="27" spans="1:4" ht="18.75" customHeight="1">
      <c r="A27" s="87" t="s">
        <v>26</v>
      </c>
      <c r="B27" s="11" t="s">
        <v>26</v>
      </c>
      <c r="C27" s="85" t="s">
        <v>154</v>
      </c>
      <c r="D27" s="11"/>
    </row>
    <row r="28" spans="1:4" ht="18.75" customHeight="1">
      <c r="A28" s="87" t="s">
        <v>26</v>
      </c>
      <c r="B28" s="11" t="s">
        <v>26</v>
      </c>
      <c r="C28" s="85" t="s">
        <v>155</v>
      </c>
      <c r="D28" s="11"/>
    </row>
    <row r="29" spans="1:4" ht="18.75" customHeight="1">
      <c r="A29" s="87" t="s">
        <v>26</v>
      </c>
      <c r="B29" s="11" t="s">
        <v>26</v>
      </c>
      <c r="C29" s="85" t="s">
        <v>156</v>
      </c>
      <c r="D29" s="11"/>
    </row>
    <row r="30" spans="1:4" ht="18.75" customHeight="1">
      <c r="A30" s="87" t="s">
        <v>26</v>
      </c>
      <c r="B30" s="11" t="s">
        <v>26</v>
      </c>
      <c r="C30" s="85" t="s">
        <v>157</v>
      </c>
      <c r="D30" s="11"/>
    </row>
    <row r="31" spans="1:4" ht="18.75" customHeight="1">
      <c r="A31" s="88" t="s">
        <v>26</v>
      </c>
      <c r="B31" s="11" t="s">
        <v>26</v>
      </c>
      <c r="C31" s="85" t="s">
        <v>158</v>
      </c>
      <c r="D31" s="11"/>
    </row>
    <row r="32" spans="1:4" ht="18.75" customHeight="1">
      <c r="A32" s="88" t="s">
        <v>26</v>
      </c>
      <c r="B32" s="11" t="s">
        <v>26</v>
      </c>
      <c r="C32" s="85" t="s">
        <v>159</v>
      </c>
      <c r="D32" s="11"/>
    </row>
    <row r="33" spans="1:4" ht="18.75" customHeight="1">
      <c r="A33" s="88" t="s">
        <v>26</v>
      </c>
      <c r="B33" s="11" t="s">
        <v>26</v>
      </c>
      <c r="C33" s="85" t="s">
        <v>160</v>
      </c>
      <c r="D33" s="11"/>
    </row>
    <row r="34" spans="1:4" ht="18.75" customHeight="1">
      <c r="A34" s="88"/>
      <c r="B34" s="11"/>
      <c r="C34" s="85" t="s">
        <v>161</v>
      </c>
      <c r="D34" s="11"/>
    </row>
    <row r="35" spans="1:4" ht="18.75" customHeight="1">
      <c r="A35" s="88" t="s">
        <v>26</v>
      </c>
      <c r="B35" s="11" t="s">
        <v>26</v>
      </c>
      <c r="C35" s="85" t="s">
        <v>162</v>
      </c>
      <c r="D35" s="11"/>
    </row>
    <row r="36" spans="1:4" ht="18.75" customHeight="1">
      <c r="A36" s="26" t="s">
        <v>163</v>
      </c>
      <c r="B36" s="89">
        <v>9546793.75</v>
      </c>
      <c r="C36" s="90" t="s">
        <v>52</v>
      </c>
      <c r="D36" s="89">
        <v>9546793.75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9" type="noConversion"/>
  <printOptions horizontalCentered="1"/>
  <pageMargins left="0.38888888888888901" right="0.38888888888888901" top="0.50902777777777797" bottom="0.50902777777777797" header="0.30902777777777801" footer="0.30902777777777801"/>
  <pageSetup paperSize="9" scale="6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G28"/>
  <sheetViews>
    <sheetView showZeros="0" workbookViewId="0">
      <selection activeCell="A27" sqref="A27:XFD27"/>
    </sheetView>
  </sheetViews>
  <sheetFormatPr defaultColWidth="9.140625" defaultRowHeight="14.25" customHeight="1"/>
  <cols>
    <col min="1" max="1" width="20.140625" customWidth="1"/>
    <col min="2" max="2" width="44" customWidth="1"/>
    <col min="3" max="3" width="24.28515625" customWidth="1"/>
    <col min="4" max="4" width="20.42578125" customWidth="1"/>
    <col min="5" max="7" width="24.28515625" customWidth="1"/>
  </cols>
  <sheetData>
    <row r="1" spans="1:7" ht="15" customHeight="1">
      <c r="D1" s="75"/>
      <c r="F1" s="28"/>
      <c r="G1" s="19" t="s">
        <v>164</v>
      </c>
    </row>
    <row r="2" spans="1:7" ht="39" customHeight="1">
      <c r="A2" s="107" t="str">
        <f>"2025"&amp;"年一般公共预算支出预算表（按功能科目分类）"</f>
        <v>2025年一般公共预算支出预算表（按功能科目分类）</v>
      </c>
      <c r="B2" s="152"/>
      <c r="C2" s="152"/>
      <c r="D2" s="152"/>
      <c r="E2" s="152"/>
      <c r="F2" s="152"/>
      <c r="G2" s="152"/>
    </row>
    <row r="3" spans="1:7" ht="18" customHeight="1">
      <c r="A3" s="153" t="str">
        <f>"单位名称："&amp;"永德县林业和草原局"</f>
        <v>单位名称：永德县林业和草原局</v>
      </c>
      <c r="B3" s="154"/>
      <c r="C3" s="140"/>
      <c r="D3" s="140"/>
      <c r="E3" s="140"/>
      <c r="F3" s="54"/>
      <c r="G3" s="19" t="s">
        <v>1</v>
      </c>
    </row>
    <row r="4" spans="1:7" ht="20.25" customHeight="1">
      <c r="A4" s="155" t="s">
        <v>165</v>
      </c>
      <c r="B4" s="156"/>
      <c r="C4" s="151" t="s">
        <v>56</v>
      </c>
      <c r="D4" s="157" t="s">
        <v>75</v>
      </c>
      <c r="E4" s="143"/>
      <c r="F4" s="112"/>
      <c r="G4" s="160" t="s">
        <v>76</v>
      </c>
    </row>
    <row r="5" spans="1:7" ht="20.25" customHeight="1">
      <c r="A5" s="76" t="s">
        <v>73</v>
      </c>
      <c r="B5" s="76" t="s">
        <v>74</v>
      </c>
      <c r="C5" s="114"/>
      <c r="D5" s="33" t="s">
        <v>58</v>
      </c>
      <c r="E5" s="33" t="s">
        <v>166</v>
      </c>
      <c r="F5" s="33" t="s">
        <v>167</v>
      </c>
      <c r="G5" s="161"/>
    </row>
    <row r="6" spans="1:7" ht="19.5" customHeight="1">
      <c r="A6" s="76" t="s">
        <v>168</v>
      </c>
      <c r="B6" s="76" t="s">
        <v>169</v>
      </c>
      <c r="C6" s="76" t="s">
        <v>170</v>
      </c>
      <c r="D6" s="33">
        <v>4</v>
      </c>
      <c r="E6" s="77" t="s">
        <v>171</v>
      </c>
      <c r="F6" s="77" t="s">
        <v>172</v>
      </c>
      <c r="G6" s="76" t="s">
        <v>173</v>
      </c>
    </row>
    <row r="7" spans="1:7" ht="18" customHeight="1">
      <c r="A7" s="17" t="s">
        <v>84</v>
      </c>
      <c r="B7" s="17" t="s">
        <v>85</v>
      </c>
      <c r="C7" s="11">
        <v>1640996.72</v>
      </c>
      <c r="D7" s="11">
        <v>1640996.72</v>
      </c>
      <c r="E7" s="11">
        <v>1622496.72</v>
      </c>
      <c r="F7" s="11">
        <v>18500</v>
      </c>
      <c r="G7" s="11"/>
    </row>
    <row r="8" spans="1:7" ht="18" customHeight="1">
      <c r="A8" s="59" t="s">
        <v>86</v>
      </c>
      <c r="B8" s="59" t="s">
        <v>87</v>
      </c>
      <c r="C8" s="11">
        <v>1618750.52</v>
      </c>
      <c r="D8" s="11">
        <v>1618750.52</v>
      </c>
      <c r="E8" s="11">
        <v>1600250.52</v>
      </c>
      <c r="F8" s="11">
        <v>18500</v>
      </c>
      <c r="G8" s="11"/>
    </row>
    <row r="9" spans="1:7" ht="18" customHeight="1">
      <c r="A9" s="78" t="s">
        <v>88</v>
      </c>
      <c r="B9" s="78" t="s">
        <v>89</v>
      </c>
      <c r="C9" s="11">
        <v>829445.84</v>
      </c>
      <c r="D9" s="11">
        <v>829445.84</v>
      </c>
      <c r="E9" s="11">
        <v>810945.84</v>
      </c>
      <c r="F9" s="11">
        <v>18500</v>
      </c>
      <c r="G9" s="11"/>
    </row>
    <row r="10" spans="1:7" ht="18" customHeight="1">
      <c r="A10" s="78" t="s">
        <v>90</v>
      </c>
      <c r="B10" s="78" t="s">
        <v>91</v>
      </c>
      <c r="C10" s="11">
        <v>789304.68</v>
      </c>
      <c r="D10" s="11">
        <v>789304.68</v>
      </c>
      <c r="E10" s="11">
        <v>789304.68</v>
      </c>
      <c r="F10" s="11"/>
      <c r="G10" s="11"/>
    </row>
    <row r="11" spans="1:7" ht="18" customHeight="1">
      <c r="A11" s="59" t="s">
        <v>92</v>
      </c>
      <c r="B11" s="59" t="s">
        <v>93</v>
      </c>
      <c r="C11" s="11">
        <v>22246.2</v>
      </c>
      <c r="D11" s="11">
        <v>22246.2</v>
      </c>
      <c r="E11" s="11">
        <v>22246.2</v>
      </c>
      <c r="F11" s="11"/>
      <c r="G11" s="11"/>
    </row>
    <row r="12" spans="1:7" ht="18" customHeight="1">
      <c r="A12" s="78" t="s">
        <v>94</v>
      </c>
      <c r="B12" s="78" t="s">
        <v>95</v>
      </c>
      <c r="C12" s="11">
        <v>22246.2</v>
      </c>
      <c r="D12" s="11">
        <v>22246.2</v>
      </c>
      <c r="E12" s="11">
        <v>22246.2</v>
      </c>
      <c r="F12" s="11"/>
      <c r="G12" s="11"/>
    </row>
    <row r="13" spans="1:7" ht="18" customHeight="1">
      <c r="A13" s="17" t="s">
        <v>96</v>
      </c>
      <c r="B13" s="17" t="s">
        <v>97</v>
      </c>
      <c r="C13" s="11">
        <v>386160.26</v>
      </c>
      <c r="D13" s="11">
        <v>386160.26</v>
      </c>
      <c r="E13" s="11">
        <v>386160.26</v>
      </c>
      <c r="F13" s="11"/>
      <c r="G13" s="11"/>
    </row>
    <row r="14" spans="1:7" ht="18" customHeight="1">
      <c r="A14" s="59" t="s">
        <v>98</v>
      </c>
      <c r="B14" s="59" t="s">
        <v>99</v>
      </c>
      <c r="C14" s="11">
        <v>386160.26</v>
      </c>
      <c r="D14" s="11">
        <v>386160.26</v>
      </c>
      <c r="E14" s="11">
        <v>386160.26</v>
      </c>
      <c r="F14" s="11"/>
      <c r="G14" s="11"/>
    </row>
    <row r="15" spans="1:7" ht="18" customHeight="1">
      <c r="A15" s="78" t="s">
        <v>100</v>
      </c>
      <c r="B15" s="78" t="s">
        <v>101</v>
      </c>
      <c r="C15" s="11">
        <v>350253.95</v>
      </c>
      <c r="D15" s="11">
        <v>350253.95</v>
      </c>
      <c r="E15" s="11">
        <v>350253.95</v>
      </c>
      <c r="F15" s="11"/>
      <c r="G15" s="11"/>
    </row>
    <row r="16" spans="1:7" ht="18" customHeight="1">
      <c r="A16" s="78" t="s">
        <v>102</v>
      </c>
      <c r="B16" s="78" t="s">
        <v>103</v>
      </c>
      <c r="C16" s="11">
        <v>35906.31</v>
      </c>
      <c r="D16" s="11">
        <v>35906.31</v>
      </c>
      <c r="E16" s="11">
        <v>35906.31</v>
      </c>
      <c r="F16" s="11"/>
      <c r="G16" s="11"/>
    </row>
    <row r="17" spans="1:7" ht="18" customHeight="1">
      <c r="A17" s="17" t="s">
        <v>104</v>
      </c>
      <c r="B17" s="17" t="s">
        <v>105</v>
      </c>
      <c r="C17" s="11">
        <v>6927658.2599999998</v>
      </c>
      <c r="D17" s="11">
        <v>6108458.2599999998</v>
      </c>
      <c r="E17" s="11">
        <v>5741206.1799999997</v>
      </c>
      <c r="F17" s="11">
        <v>367252.08</v>
      </c>
      <c r="G17" s="11">
        <v>819200</v>
      </c>
    </row>
    <row r="18" spans="1:7" ht="18" customHeight="1">
      <c r="A18" s="59" t="s">
        <v>106</v>
      </c>
      <c r="B18" s="59" t="s">
        <v>107</v>
      </c>
      <c r="C18" s="11">
        <v>6734358.2599999998</v>
      </c>
      <c r="D18" s="11">
        <v>6108458.2599999998</v>
      </c>
      <c r="E18" s="11">
        <v>5741206.1799999997</v>
      </c>
      <c r="F18" s="11">
        <v>367252.08</v>
      </c>
      <c r="G18" s="11">
        <v>625900</v>
      </c>
    </row>
    <row r="19" spans="1:7" ht="18" customHeight="1">
      <c r="A19" s="78" t="s">
        <v>108</v>
      </c>
      <c r="B19" s="78" t="s">
        <v>109</v>
      </c>
      <c r="C19" s="11">
        <v>1917187.54</v>
      </c>
      <c r="D19" s="11">
        <v>1917187.54</v>
      </c>
      <c r="E19" s="11">
        <v>1654935.46</v>
      </c>
      <c r="F19" s="11">
        <v>262252.08</v>
      </c>
      <c r="G19" s="11"/>
    </row>
    <row r="20" spans="1:7" ht="18" customHeight="1">
      <c r="A20" s="78" t="s">
        <v>110</v>
      </c>
      <c r="B20" s="78" t="s">
        <v>111</v>
      </c>
      <c r="C20" s="11">
        <v>4191270.72</v>
      </c>
      <c r="D20" s="11">
        <v>4191270.72</v>
      </c>
      <c r="E20" s="11">
        <v>4086270.72</v>
      </c>
      <c r="F20" s="11">
        <v>105000</v>
      </c>
      <c r="G20" s="11"/>
    </row>
    <row r="21" spans="1:7" ht="18" customHeight="1">
      <c r="A21" s="78" t="s">
        <v>112</v>
      </c>
      <c r="B21" s="78" t="s">
        <v>113</v>
      </c>
      <c r="C21" s="11">
        <v>100000</v>
      </c>
      <c r="D21" s="11"/>
      <c r="E21" s="11"/>
      <c r="F21" s="11"/>
      <c r="G21" s="11">
        <v>100000</v>
      </c>
    </row>
    <row r="22" spans="1:7" ht="18" customHeight="1">
      <c r="A22" s="78" t="s">
        <v>114</v>
      </c>
      <c r="B22" s="78" t="s">
        <v>115</v>
      </c>
      <c r="C22" s="11">
        <v>525900</v>
      </c>
      <c r="D22" s="11"/>
      <c r="E22" s="11"/>
      <c r="F22" s="11"/>
      <c r="G22" s="11">
        <v>525900</v>
      </c>
    </row>
    <row r="23" spans="1:7" ht="18" customHeight="1">
      <c r="A23" s="59" t="s">
        <v>116</v>
      </c>
      <c r="B23" s="59" t="s">
        <v>117</v>
      </c>
      <c r="C23" s="11">
        <v>193300</v>
      </c>
      <c r="D23" s="11"/>
      <c r="E23" s="11"/>
      <c r="F23" s="11"/>
      <c r="G23" s="11">
        <v>193300</v>
      </c>
    </row>
    <row r="24" spans="1:7" ht="18" customHeight="1">
      <c r="A24" s="78" t="s">
        <v>118</v>
      </c>
      <c r="B24" s="78" t="s">
        <v>119</v>
      </c>
      <c r="C24" s="11">
        <v>193300</v>
      </c>
      <c r="D24" s="11"/>
      <c r="E24" s="11"/>
      <c r="F24" s="11"/>
      <c r="G24" s="11">
        <v>193300</v>
      </c>
    </row>
    <row r="25" spans="1:7" ht="18" customHeight="1">
      <c r="A25" s="17" t="s">
        <v>120</v>
      </c>
      <c r="B25" s="17" t="s">
        <v>121</v>
      </c>
      <c r="C25" s="11">
        <v>591978.51</v>
      </c>
      <c r="D25" s="11">
        <v>591978.51</v>
      </c>
      <c r="E25" s="11">
        <v>591978.51</v>
      </c>
      <c r="F25" s="11"/>
      <c r="G25" s="11"/>
    </row>
    <row r="26" spans="1:7" ht="18" customHeight="1">
      <c r="A26" s="59" t="s">
        <v>122</v>
      </c>
      <c r="B26" s="59" t="s">
        <v>123</v>
      </c>
      <c r="C26" s="11">
        <v>591978.51</v>
      </c>
      <c r="D26" s="11">
        <v>591978.51</v>
      </c>
      <c r="E26" s="11">
        <v>591978.51</v>
      </c>
      <c r="F26" s="11"/>
      <c r="G26" s="11"/>
    </row>
    <row r="27" spans="1:7" ht="18" customHeight="1">
      <c r="A27" s="78" t="s">
        <v>124</v>
      </c>
      <c r="B27" s="78" t="s">
        <v>125</v>
      </c>
      <c r="C27" s="11">
        <v>591978.51</v>
      </c>
      <c r="D27" s="11">
        <v>591978.51</v>
      </c>
      <c r="E27" s="11">
        <v>591978.51</v>
      </c>
      <c r="F27" s="11"/>
      <c r="G27" s="11"/>
    </row>
    <row r="28" spans="1:7" ht="18" customHeight="1">
      <c r="A28" s="158" t="s">
        <v>126</v>
      </c>
      <c r="B28" s="159" t="s">
        <v>126</v>
      </c>
      <c r="C28" s="11">
        <v>9546793.75</v>
      </c>
      <c r="D28" s="11">
        <v>8727593.75</v>
      </c>
      <c r="E28" s="11">
        <v>8341841.6699999999</v>
      </c>
      <c r="F28" s="11">
        <v>385752.08</v>
      </c>
      <c r="G28" s="11">
        <v>819200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honeticPr fontId="29" type="noConversion"/>
  <printOptions horizontalCentered="1"/>
  <pageMargins left="0.38888888888888901" right="0.38888888888888901" top="0.57916666666666705" bottom="0.57916666666666705" header="0.5" footer="0.5"/>
  <pageSetup paperSize="9" scale="81" fitToHeight="10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G11"/>
  <sheetViews>
    <sheetView showZeros="0" workbookViewId="0">
      <selection activeCell="A9" sqref="A9:XFD9"/>
    </sheetView>
  </sheetViews>
  <sheetFormatPr defaultColWidth="9.140625" defaultRowHeight="14.25" customHeight="1"/>
  <cols>
    <col min="1" max="1" width="23.5703125" customWidth="1"/>
    <col min="2" max="7" width="22.85546875" customWidth="1"/>
  </cols>
  <sheetData>
    <row r="1" spans="1:7" ht="15" customHeight="1">
      <c r="A1" s="66"/>
      <c r="B1" s="67"/>
      <c r="C1" s="68"/>
      <c r="D1" s="30"/>
      <c r="G1" s="44" t="s">
        <v>174</v>
      </c>
    </row>
    <row r="2" spans="1:7" ht="39" customHeight="1">
      <c r="A2" s="115" t="str">
        <f>"2025"&amp;"年“三公”经费支出预算表"</f>
        <v>2025年“三公”经费支出预算表</v>
      </c>
      <c r="B2" s="162"/>
      <c r="C2" s="162"/>
      <c r="D2" s="162"/>
      <c r="E2" s="162"/>
      <c r="F2" s="162"/>
      <c r="G2" s="162"/>
    </row>
    <row r="3" spans="1:7" ht="18.75" customHeight="1">
      <c r="A3" s="109" t="str">
        <f>"单位名称："&amp;"永德县林业和草原局"</f>
        <v>单位名称：永德县林业和草原局</v>
      </c>
      <c r="B3" s="163"/>
      <c r="C3" s="164"/>
      <c r="D3" s="139"/>
      <c r="E3" s="14"/>
      <c r="G3" s="44" t="s">
        <v>175</v>
      </c>
    </row>
    <row r="4" spans="1:7" ht="18.75" customHeight="1">
      <c r="A4" s="146" t="s">
        <v>176</v>
      </c>
      <c r="B4" s="146" t="s">
        <v>177</v>
      </c>
      <c r="C4" s="113" t="s">
        <v>178</v>
      </c>
      <c r="D4" s="111" t="s">
        <v>179</v>
      </c>
      <c r="E4" s="143"/>
      <c r="F4" s="112"/>
      <c r="G4" s="113" t="s">
        <v>180</v>
      </c>
    </row>
    <row r="5" spans="1:7" ht="18.75" customHeight="1">
      <c r="A5" s="165"/>
      <c r="B5" s="167"/>
      <c r="C5" s="114"/>
      <c r="D5" s="33" t="s">
        <v>58</v>
      </c>
      <c r="E5" s="33" t="s">
        <v>181</v>
      </c>
      <c r="F5" s="33" t="s">
        <v>182</v>
      </c>
      <c r="G5" s="114"/>
    </row>
    <row r="6" spans="1:7" ht="18.75" customHeight="1">
      <c r="A6" s="166" t="s">
        <v>56</v>
      </c>
      <c r="B6" s="70">
        <v>1</v>
      </c>
      <c r="C6" s="71">
        <v>2</v>
      </c>
      <c r="D6" s="72">
        <v>3</v>
      </c>
      <c r="E6" s="72">
        <v>4</v>
      </c>
      <c r="F6" s="72">
        <v>5</v>
      </c>
      <c r="G6" s="71">
        <v>6</v>
      </c>
    </row>
    <row r="7" spans="1:7" ht="18.75" customHeight="1">
      <c r="A7" s="69" t="s">
        <v>56</v>
      </c>
      <c r="B7" s="73">
        <v>370000</v>
      </c>
      <c r="C7" s="73"/>
      <c r="D7" s="73">
        <v>300000</v>
      </c>
      <c r="E7" s="73"/>
      <c r="F7" s="73">
        <v>300000</v>
      </c>
      <c r="G7" s="73">
        <v>70000</v>
      </c>
    </row>
    <row r="8" spans="1:7" ht="18.75" customHeight="1">
      <c r="A8" s="74" t="s">
        <v>183</v>
      </c>
      <c r="B8" s="73">
        <v>290000</v>
      </c>
      <c r="C8" s="73"/>
      <c r="D8" s="73">
        <v>240000</v>
      </c>
      <c r="E8" s="73"/>
      <c r="F8" s="73">
        <v>240000</v>
      </c>
      <c r="G8" s="73">
        <v>50000</v>
      </c>
    </row>
    <row r="9" spans="1:7" ht="18.75" customHeight="1">
      <c r="A9" s="74" t="s">
        <v>184</v>
      </c>
      <c r="B9" s="73">
        <v>80000</v>
      </c>
      <c r="C9" s="73"/>
      <c r="D9" s="73">
        <v>60000</v>
      </c>
      <c r="E9" s="73"/>
      <c r="F9" s="73">
        <v>60000</v>
      </c>
      <c r="G9" s="73">
        <v>20000</v>
      </c>
    </row>
    <row r="10" spans="1:7" ht="18.75" customHeight="1">
      <c r="A10" s="74" t="s">
        <v>185</v>
      </c>
      <c r="B10" s="73"/>
      <c r="C10" s="73"/>
      <c r="D10" s="73"/>
      <c r="E10" s="73"/>
      <c r="F10" s="73"/>
      <c r="G10" s="73"/>
    </row>
    <row r="11" spans="1:7" ht="18.75" customHeight="1">
      <c r="A11" s="74" t="s">
        <v>186</v>
      </c>
      <c r="B11" s="73"/>
      <c r="C11" s="73"/>
      <c r="D11" s="73"/>
      <c r="E11" s="73"/>
      <c r="F11" s="73"/>
      <c r="G11" s="73"/>
    </row>
  </sheetData>
  <mergeCells count="7">
    <mergeCell ref="A2:G2"/>
    <mergeCell ref="A3:D3"/>
    <mergeCell ref="D4:F4"/>
    <mergeCell ref="A4:A6"/>
    <mergeCell ref="B4:B5"/>
    <mergeCell ref="C4:C5"/>
    <mergeCell ref="G4:G5"/>
  </mergeCells>
  <phoneticPr fontId="29" type="noConversion"/>
  <printOptions horizontalCentered="1"/>
  <pageMargins left="0.38888888888888901" right="0.38888888888888901" top="0.57916666666666705" bottom="0.57916666666666705" header="0.50902777777777797" footer="0.50902777777777797"/>
  <pageSetup paperSize="9" scale="92" fitToHeight="10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W46"/>
  <sheetViews>
    <sheetView showZeros="0" topLeftCell="D19" workbookViewId="0"/>
  </sheetViews>
  <sheetFormatPr defaultColWidth="9.140625" defaultRowHeight="14.25" customHeight="1"/>
  <cols>
    <col min="1" max="1" width="32.85546875" customWidth="1"/>
    <col min="2" max="2" width="25.42578125" customWidth="1"/>
    <col min="3" max="3" width="26.5703125" customWidth="1"/>
    <col min="4" max="4" width="10.140625" customWidth="1"/>
    <col min="5" max="5" width="28.5703125" customWidth="1"/>
    <col min="6" max="6" width="10.28515625" customWidth="1"/>
    <col min="7" max="7" width="23" customWidth="1"/>
    <col min="8" max="21" width="19.85546875" customWidth="1"/>
    <col min="22" max="23" width="20" customWidth="1"/>
  </cols>
  <sheetData>
    <row r="1" spans="1:23" ht="15" customHeight="1">
      <c r="B1" s="62"/>
      <c r="D1" s="63"/>
      <c r="E1" s="63"/>
      <c r="F1" s="63"/>
      <c r="G1" s="63"/>
      <c r="H1" s="34"/>
      <c r="I1" s="34"/>
      <c r="J1" s="34"/>
      <c r="K1" s="34"/>
      <c r="L1" s="34"/>
      <c r="M1" s="34"/>
      <c r="N1" s="14"/>
      <c r="O1" s="14"/>
      <c r="P1" s="14"/>
      <c r="Q1" s="34"/>
      <c r="U1" s="62"/>
      <c r="W1" s="18" t="s">
        <v>187</v>
      </c>
    </row>
    <row r="2" spans="1:23" ht="39.75" customHeight="1">
      <c r="A2" s="115" t="str">
        <f>"2025"&amp;"年部门基本支出预算表"</f>
        <v>2025年部门基本支出预算表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8"/>
      <c r="O2" s="168"/>
      <c r="P2" s="168"/>
      <c r="Q2" s="162"/>
      <c r="R2" s="162"/>
      <c r="S2" s="162"/>
      <c r="T2" s="162"/>
      <c r="U2" s="162"/>
      <c r="V2" s="162"/>
      <c r="W2" s="162"/>
    </row>
    <row r="3" spans="1:23" ht="18.75" customHeight="1">
      <c r="A3" s="149" t="str">
        <f>"单位名称："&amp;"永德县林业和草原局"</f>
        <v>单位名称：永德县林业和草原局</v>
      </c>
      <c r="B3" s="169"/>
      <c r="C3" s="169"/>
      <c r="D3" s="169"/>
      <c r="E3" s="169"/>
      <c r="F3" s="169"/>
      <c r="G3" s="169"/>
      <c r="H3" s="36"/>
      <c r="I3" s="36"/>
      <c r="J3" s="36"/>
      <c r="K3" s="36"/>
      <c r="L3" s="36"/>
      <c r="M3" s="36"/>
      <c r="N3" s="47"/>
      <c r="O3" s="47"/>
      <c r="P3" s="47"/>
      <c r="Q3" s="36"/>
      <c r="U3" s="62"/>
      <c r="W3" s="18" t="s">
        <v>175</v>
      </c>
    </row>
    <row r="4" spans="1:23" ht="18" customHeight="1">
      <c r="A4" s="146" t="s">
        <v>188</v>
      </c>
      <c r="B4" s="146" t="s">
        <v>189</v>
      </c>
      <c r="C4" s="146" t="s">
        <v>190</v>
      </c>
      <c r="D4" s="146" t="s">
        <v>191</v>
      </c>
      <c r="E4" s="146" t="s">
        <v>192</v>
      </c>
      <c r="F4" s="146" t="s">
        <v>193</v>
      </c>
      <c r="G4" s="146" t="s">
        <v>194</v>
      </c>
      <c r="H4" s="157" t="s">
        <v>195</v>
      </c>
      <c r="I4" s="170" t="s">
        <v>195</v>
      </c>
      <c r="J4" s="170"/>
      <c r="K4" s="170"/>
      <c r="L4" s="170"/>
      <c r="M4" s="170"/>
      <c r="N4" s="143"/>
      <c r="O4" s="143"/>
      <c r="P4" s="143"/>
      <c r="Q4" s="141" t="s">
        <v>62</v>
      </c>
      <c r="R4" s="170" t="s">
        <v>78</v>
      </c>
      <c r="S4" s="170"/>
      <c r="T4" s="170"/>
      <c r="U4" s="170"/>
      <c r="V4" s="170"/>
      <c r="W4" s="171"/>
    </row>
    <row r="5" spans="1:23" ht="18" customHeight="1">
      <c r="A5" s="175"/>
      <c r="B5" s="178"/>
      <c r="C5" s="175"/>
      <c r="D5" s="175"/>
      <c r="E5" s="175"/>
      <c r="F5" s="175"/>
      <c r="G5" s="175"/>
      <c r="H5" s="151" t="s">
        <v>196</v>
      </c>
      <c r="I5" s="157" t="s">
        <v>59</v>
      </c>
      <c r="J5" s="170"/>
      <c r="K5" s="170"/>
      <c r="L5" s="170"/>
      <c r="M5" s="171"/>
      <c r="N5" s="111" t="s">
        <v>197</v>
      </c>
      <c r="O5" s="143"/>
      <c r="P5" s="112"/>
      <c r="Q5" s="146" t="s">
        <v>62</v>
      </c>
      <c r="R5" s="157" t="s">
        <v>78</v>
      </c>
      <c r="S5" s="141" t="s">
        <v>65</v>
      </c>
      <c r="T5" s="170" t="s">
        <v>78</v>
      </c>
      <c r="U5" s="141" t="s">
        <v>67</v>
      </c>
      <c r="V5" s="141" t="s">
        <v>68</v>
      </c>
      <c r="W5" s="142" t="s">
        <v>69</v>
      </c>
    </row>
    <row r="6" spans="1:23" ht="18.75" customHeight="1">
      <c r="A6" s="176"/>
      <c r="B6" s="176"/>
      <c r="C6" s="176"/>
      <c r="D6" s="176"/>
      <c r="E6" s="176"/>
      <c r="F6" s="176"/>
      <c r="G6" s="176"/>
      <c r="H6" s="176"/>
      <c r="I6" s="179" t="s">
        <v>198</v>
      </c>
      <c r="J6" s="146" t="s">
        <v>199</v>
      </c>
      <c r="K6" s="146" t="s">
        <v>200</v>
      </c>
      <c r="L6" s="146" t="s">
        <v>201</v>
      </c>
      <c r="M6" s="146" t="s">
        <v>202</v>
      </c>
      <c r="N6" s="146" t="s">
        <v>59</v>
      </c>
      <c r="O6" s="146" t="s">
        <v>60</v>
      </c>
      <c r="P6" s="146" t="s">
        <v>61</v>
      </c>
      <c r="Q6" s="176"/>
      <c r="R6" s="146" t="s">
        <v>58</v>
      </c>
      <c r="S6" s="146" t="s">
        <v>65</v>
      </c>
      <c r="T6" s="146" t="s">
        <v>203</v>
      </c>
      <c r="U6" s="146" t="s">
        <v>67</v>
      </c>
      <c r="V6" s="146" t="s">
        <v>68</v>
      </c>
      <c r="W6" s="146" t="s">
        <v>69</v>
      </c>
    </row>
    <row r="7" spans="1:23" ht="37.5" customHeight="1">
      <c r="A7" s="177"/>
      <c r="B7" s="177"/>
      <c r="C7" s="177"/>
      <c r="D7" s="177"/>
      <c r="E7" s="177"/>
      <c r="F7" s="177"/>
      <c r="G7" s="177"/>
      <c r="H7" s="177"/>
      <c r="I7" s="180"/>
      <c r="J7" s="165" t="s">
        <v>204</v>
      </c>
      <c r="K7" s="165" t="s">
        <v>200</v>
      </c>
      <c r="L7" s="165" t="s">
        <v>201</v>
      </c>
      <c r="M7" s="165" t="s">
        <v>202</v>
      </c>
      <c r="N7" s="165" t="s">
        <v>200</v>
      </c>
      <c r="O7" s="165" t="s">
        <v>201</v>
      </c>
      <c r="P7" s="165" t="s">
        <v>202</v>
      </c>
      <c r="Q7" s="165" t="s">
        <v>62</v>
      </c>
      <c r="R7" s="165" t="s">
        <v>58</v>
      </c>
      <c r="S7" s="165" t="s">
        <v>65</v>
      </c>
      <c r="T7" s="165" t="s">
        <v>203</v>
      </c>
      <c r="U7" s="165" t="s">
        <v>67</v>
      </c>
      <c r="V7" s="165" t="s">
        <v>68</v>
      </c>
      <c r="W7" s="165" t="s">
        <v>69</v>
      </c>
    </row>
    <row r="8" spans="1:23" ht="19.5" customHeight="1">
      <c r="A8" s="64">
        <v>1</v>
      </c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64">
        <v>7</v>
      </c>
      <c r="H8" s="64">
        <v>8</v>
      </c>
      <c r="I8" s="64">
        <v>9</v>
      </c>
      <c r="J8" s="64">
        <v>10</v>
      </c>
      <c r="K8" s="64">
        <v>11</v>
      </c>
      <c r="L8" s="64">
        <v>12</v>
      </c>
      <c r="M8" s="64">
        <v>13</v>
      </c>
      <c r="N8" s="64">
        <v>14</v>
      </c>
      <c r="O8" s="64">
        <v>15</v>
      </c>
      <c r="P8" s="64">
        <v>16</v>
      </c>
      <c r="Q8" s="64">
        <v>17</v>
      </c>
      <c r="R8" s="64">
        <v>18</v>
      </c>
      <c r="S8" s="64">
        <v>19</v>
      </c>
      <c r="T8" s="64">
        <v>20</v>
      </c>
      <c r="U8" s="64">
        <v>21</v>
      </c>
      <c r="V8" s="64">
        <v>22</v>
      </c>
      <c r="W8" s="64">
        <v>23</v>
      </c>
    </row>
    <row r="9" spans="1:23" ht="21" customHeight="1">
      <c r="A9" s="65" t="s">
        <v>71</v>
      </c>
      <c r="B9" s="65"/>
      <c r="C9" s="65"/>
      <c r="D9" s="65"/>
      <c r="E9" s="65"/>
      <c r="F9" s="65"/>
      <c r="G9" s="65"/>
      <c r="H9" s="11">
        <v>8727593.75</v>
      </c>
      <c r="I9" s="11">
        <v>8727593.75</v>
      </c>
      <c r="J9" s="11"/>
      <c r="K9" s="11"/>
      <c r="L9" s="11">
        <v>8727593.75</v>
      </c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21" customHeight="1">
      <c r="A10" s="65"/>
      <c r="B10" s="9" t="s">
        <v>205</v>
      </c>
      <c r="C10" s="9" t="s">
        <v>206</v>
      </c>
      <c r="D10" s="9" t="s">
        <v>108</v>
      </c>
      <c r="E10" s="9" t="s">
        <v>109</v>
      </c>
      <c r="F10" s="9" t="s">
        <v>207</v>
      </c>
      <c r="G10" s="9" t="s">
        <v>208</v>
      </c>
      <c r="H10" s="11">
        <v>574056</v>
      </c>
      <c r="I10" s="11">
        <v>574056</v>
      </c>
      <c r="J10" s="11"/>
      <c r="K10" s="11"/>
      <c r="L10" s="11">
        <v>574056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21" customHeight="1">
      <c r="A11" s="12"/>
      <c r="B11" s="9" t="s">
        <v>209</v>
      </c>
      <c r="C11" s="9" t="s">
        <v>210</v>
      </c>
      <c r="D11" s="9" t="s">
        <v>110</v>
      </c>
      <c r="E11" s="9" t="s">
        <v>111</v>
      </c>
      <c r="F11" s="9" t="s">
        <v>207</v>
      </c>
      <c r="G11" s="9" t="s">
        <v>208</v>
      </c>
      <c r="H11" s="11">
        <v>1648548</v>
      </c>
      <c r="I11" s="11">
        <v>1648548</v>
      </c>
      <c r="J11" s="11"/>
      <c r="K11" s="11"/>
      <c r="L11" s="11">
        <v>1648548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21" customHeight="1">
      <c r="A12" s="12"/>
      <c r="B12" s="9" t="s">
        <v>205</v>
      </c>
      <c r="C12" s="9" t="s">
        <v>206</v>
      </c>
      <c r="D12" s="9" t="s">
        <v>108</v>
      </c>
      <c r="E12" s="9" t="s">
        <v>109</v>
      </c>
      <c r="F12" s="9" t="s">
        <v>211</v>
      </c>
      <c r="G12" s="9" t="s">
        <v>212</v>
      </c>
      <c r="H12" s="11">
        <v>701107.56</v>
      </c>
      <c r="I12" s="11">
        <v>701107.56</v>
      </c>
      <c r="J12" s="11"/>
      <c r="K12" s="11"/>
      <c r="L12" s="11">
        <v>701107.56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21" customHeight="1">
      <c r="A13" s="12"/>
      <c r="B13" s="9" t="s">
        <v>209</v>
      </c>
      <c r="C13" s="9" t="s">
        <v>210</v>
      </c>
      <c r="D13" s="9" t="s">
        <v>110</v>
      </c>
      <c r="E13" s="9" t="s">
        <v>111</v>
      </c>
      <c r="F13" s="9" t="s">
        <v>211</v>
      </c>
      <c r="G13" s="9" t="s">
        <v>212</v>
      </c>
      <c r="H13" s="11">
        <v>299460</v>
      </c>
      <c r="I13" s="11">
        <v>299460</v>
      </c>
      <c r="J13" s="11"/>
      <c r="K13" s="11"/>
      <c r="L13" s="11">
        <v>299460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21" customHeight="1">
      <c r="A14" s="12"/>
      <c r="B14" s="9" t="s">
        <v>209</v>
      </c>
      <c r="C14" s="9" t="s">
        <v>210</v>
      </c>
      <c r="D14" s="9" t="s">
        <v>110</v>
      </c>
      <c r="E14" s="9" t="s">
        <v>111</v>
      </c>
      <c r="F14" s="9" t="s">
        <v>211</v>
      </c>
      <c r="G14" s="9" t="s">
        <v>212</v>
      </c>
      <c r="H14" s="11">
        <v>36000</v>
      </c>
      <c r="I14" s="11">
        <v>36000</v>
      </c>
      <c r="J14" s="11"/>
      <c r="K14" s="11"/>
      <c r="L14" s="11">
        <v>36000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21" customHeight="1">
      <c r="A15" s="12"/>
      <c r="B15" s="9" t="s">
        <v>205</v>
      </c>
      <c r="C15" s="9" t="s">
        <v>206</v>
      </c>
      <c r="D15" s="9" t="s">
        <v>213</v>
      </c>
      <c r="E15" s="9" t="s">
        <v>109</v>
      </c>
      <c r="F15" s="9" t="s">
        <v>211</v>
      </c>
      <c r="G15" s="9" t="s">
        <v>212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21" customHeight="1">
      <c r="A16" s="12"/>
      <c r="B16" s="9" t="s">
        <v>209</v>
      </c>
      <c r="C16" s="9" t="s">
        <v>210</v>
      </c>
      <c r="D16" s="9" t="s">
        <v>214</v>
      </c>
      <c r="E16" s="9" t="s">
        <v>215</v>
      </c>
      <c r="F16" s="9" t="s">
        <v>211</v>
      </c>
      <c r="G16" s="9" t="s">
        <v>212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21" customHeight="1">
      <c r="A17" s="12"/>
      <c r="B17" s="9" t="s">
        <v>205</v>
      </c>
      <c r="C17" s="9" t="s">
        <v>206</v>
      </c>
      <c r="D17" s="9" t="s">
        <v>108</v>
      </c>
      <c r="E17" s="9" t="s">
        <v>109</v>
      </c>
      <c r="F17" s="9" t="s">
        <v>216</v>
      </c>
      <c r="G17" s="9" t="s">
        <v>217</v>
      </c>
      <c r="H17" s="11">
        <v>47838</v>
      </c>
      <c r="I17" s="11">
        <v>47838</v>
      </c>
      <c r="J17" s="11"/>
      <c r="K17" s="11"/>
      <c r="L17" s="11">
        <v>47838</v>
      </c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21" customHeight="1">
      <c r="A18" s="12"/>
      <c r="B18" s="9" t="s">
        <v>218</v>
      </c>
      <c r="C18" s="9" t="s">
        <v>219</v>
      </c>
      <c r="D18" s="9" t="s">
        <v>108</v>
      </c>
      <c r="E18" s="9" t="s">
        <v>109</v>
      </c>
      <c r="F18" s="9" t="s">
        <v>216</v>
      </c>
      <c r="G18" s="9" t="s">
        <v>217</v>
      </c>
      <c r="H18" s="11">
        <v>237720</v>
      </c>
      <c r="I18" s="11">
        <v>237720</v>
      </c>
      <c r="J18" s="11"/>
      <c r="K18" s="11"/>
      <c r="L18" s="11">
        <v>237720</v>
      </c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21" customHeight="1">
      <c r="A19" s="12"/>
      <c r="B19" s="9" t="s">
        <v>209</v>
      </c>
      <c r="C19" s="9" t="s">
        <v>210</v>
      </c>
      <c r="D19" s="9" t="s">
        <v>110</v>
      </c>
      <c r="E19" s="9" t="s">
        <v>111</v>
      </c>
      <c r="F19" s="9" t="s">
        <v>220</v>
      </c>
      <c r="G19" s="9" t="s">
        <v>221</v>
      </c>
      <c r="H19" s="11">
        <v>1096362.72</v>
      </c>
      <c r="I19" s="11">
        <v>1096362.72</v>
      </c>
      <c r="J19" s="11"/>
      <c r="K19" s="11"/>
      <c r="L19" s="11">
        <v>1096362.72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21" customHeight="1">
      <c r="A20" s="12"/>
      <c r="B20" s="9" t="s">
        <v>222</v>
      </c>
      <c r="C20" s="9" t="s">
        <v>223</v>
      </c>
      <c r="D20" s="9" t="s">
        <v>110</v>
      </c>
      <c r="E20" s="9" t="s">
        <v>111</v>
      </c>
      <c r="F20" s="9" t="s">
        <v>220</v>
      </c>
      <c r="G20" s="9" t="s">
        <v>221</v>
      </c>
      <c r="H20" s="11">
        <v>630000</v>
      </c>
      <c r="I20" s="11">
        <v>630000</v>
      </c>
      <c r="J20" s="11"/>
      <c r="K20" s="11"/>
      <c r="L20" s="11">
        <v>630000</v>
      </c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21" customHeight="1">
      <c r="A21" s="12"/>
      <c r="B21" s="9" t="s">
        <v>209</v>
      </c>
      <c r="C21" s="9" t="s">
        <v>210</v>
      </c>
      <c r="D21" s="9" t="s">
        <v>110</v>
      </c>
      <c r="E21" s="9" t="s">
        <v>111</v>
      </c>
      <c r="F21" s="9" t="s">
        <v>220</v>
      </c>
      <c r="G21" s="9" t="s">
        <v>221</v>
      </c>
      <c r="H21" s="11">
        <v>375900</v>
      </c>
      <c r="I21" s="11">
        <v>375900</v>
      </c>
      <c r="J21" s="11"/>
      <c r="K21" s="11"/>
      <c r="L21" s="11">
        <v>375900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</row>
    <row r="22" spans="1:23" ht="21" customHeight="1">
      <c r="A22" s="12"/>
      <c r="B22" s="9" t="s">
        <v>224</v>
      </c>
      <c r="C22" s="9" t="s">
        <v>225</v>
      </c>
      <c r="D22" s="9" t="s">
        <v>90</v>
      </c>
      <c r="E22" s="9" t="s">
        <v>91</v>
      </c>
      <c r="F22" s="9" t="s">
        <v>226</v>
      </c>
      <c r="G22" s="9" t="s">
        <v>227</v>
      </c>
      <c r="H22" s="11">
        <v>789304.68</v>
      </c>
      <c r="I22" s="11">
        <v>789304.68</v>
      </c>
      <c r="J22" s="11"/>
      <c r="K22" s="11"/>
      <c r="L22" s="11">
        <v>789304.68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1:23" ht="21" customHeight="1">
      <c r="A23" s="12"/>
      <c r="B23" s="9" t="s">
        <v>224</v>
      </c>
      <c r="C23" s="9" t="s">
        <v>225</v>
      </c>
      <c r="D23" s="9" t="s">
        <v>228</v>
      </c>
      <c r="E23" s="9" t="s">
        <v>229</v>
      </c>
      <c r="F23" s="9" t="s">
        <v>230</v>
      </c>
      <c r="G23" s="9" t="s">
        <v>231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</row>
    <row r="24" spans="1:23" ht="21" customHeight="1">
      <c r="A24" s="12"/>
      <c r="B24" s="9" t="s">
        <v>224</v>
      </c>
      <c r="C24" s="9" t="s">
        <v>225</v>
      </c>
      <c r="D24" s="9" t="s">
        <v>100</v>
      </c>
      <c r="E24" s="9" t="s">
        <v>101</v>
      </c>
      <c r="F24" s="9" t="s">
        <v>232</v>
      </c>
      <c r="G24" s="9" t="s">
        <v>233</v>
      </c>
      <c r="H24" s="11">
        <v>350253.95</v>
      </c>
      <c r="I24" s="11">
        <v>350253.95</v>
      </c>
      <c r="J24" s="11"/>
      <c r="K24" s="11"/>
      <c r="L24" s="11">
        <v>350253.95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</row>
    <row r="25" spans="1:23" ht="21" customHeight="1">
      <c r="A25" s="12"/>
      <c r="B25" s="9" t="s">
        <v>224</v>
      </c>
      <c r="C25" s="9" t="s">
        <v>225</v>
      </c>
      <c r="D25" s="9" t="s">
        <v>234</v>
      </c>
      <c r="E25" s="9" t="s">
        <v>235</v>
      </c>
      <c r="F25" s="9" t="s">
        <v>232</v>
      </c>
      <c r="G25" s="9" t="s">
        <v>233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</row>
    <row r="26" spans="1:23" ht="21" customHeight="1">
      <c r="A26" s="12"/>
      <c r="B26" s="9" t="s">
        <v>224</v>
      </c>
      <c r="C26" s="9" t="s">
        <v>225</v>
      </c>
      <c r="D26" s="9" t="s">
        <v>102</v>
      </c>
      <c r="E26" s="9" t="s">
        <v>103</v>
      </c>
      <c r="F26" s="9" t="s">
        <v>236</v>
      </c>
      <c r="G26" s="9" t="s">
        <v>237</v>
      </c>
      <c r="H26" s="11">
        <v>9866.31</v>
      </c>
      <c r="I26" s="11">
        <v>9866.31</v>
      </c>
      <c r="J26" s="11"/>
      <c r="K26" s="11"/>
      <c r="L26" s="11">
        <v>9866.31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</row>
    <row r="27" spans="1:23" ht="21" customHeight="1">
      <c r="A27" s="12"/>
      <c r="B27" s="9" t="s">
        <v>224</v>
      </c>
      <c r="C27" s="9" t="s">
        <v>225</v>
      </c>
      <c r="D27" s="9" t="s">
        <v>108</v>
      </c>
      <c r="E27" s="9" t="s">
        <v>109</v>
      </c>
      <c r="F27" s="9" t="s">
        <v>236</v>
      </c>
      <c r="G27" s="9" t="s">
        <v>237</v>
      </c>
      <c r="H27" s="11">
        <v>23941.9</v>
      </c>
      <c r="I27" s="11">
        <v>23941.9</v>
      </c>
      <c r="J27" s="11"/>
      <c r="K27" s="11"/>
      <c r="L27" s="11">
        <v>23941.9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</row>
    <row r="28" spans="1:23" ht="21" customHeight="1">
      <c r="A28" s="12"/>
      <c r="B28" s="9" t="s">
        <v>224</v>
      </c>
      <c r="C28" s="9" t="s">
        <v>225</v>
      </c>
      <c r="D28" s="9" t="s">
        <v>102</v>
      </c>
      <c r="E28" s="9" t="s">
        <v>103</v>
      </c>
      <c r="F28" s="9" t="s">
        <v>236</v>
      </c>
      <c r="G28" s="9" t="s">
        <v>237</v>
      </c>
      <c r="H28" s="11">
        <v>26040</v>
      </c>
      <c r="I28" s="11">
        <v>26040</v>
      </c>
      <c r="J28" s="11"/>
      <c r="K28" s="11"/>
      <c r="L28" s="11">
        <v>26040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23" ht="21" customHeight="1">
      <c r="A29" s="12"/>
      <c r="B29" s="9" t="s">
        <v>238</v>
      </c>
      <c r="C29" s="9" t="s">
        <v>125</v>
      </c>
      <c r="D29" s="9" t="s">
        <v>124</v>
      </c>
      <c r="E29" s="9" t="s">
        <v>125</v>
      </c>
      <c r="F29" s="9" t="s">
        <v>239</v>
      </c>
      <c r="G29" s="9" t="s">
        <v>125</v>
      </c>
      <c r="H29" s="11">
        <v>591978.51</v>
      </c>
      <c r="I29" s="11">
        <v>591978.51</v>
      </c>
      <c r="J29" s="11"/>
      <c r="K29" s="11"/>
      <c r="L29" s="11">
        <v>591978.51</v>
      </c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</row>
    <row r="30" spans="1:23" ht="21" customHeight="1">
      <c r="A30" s="12"/>
      <c r="B30" s="9" t="s">
        <v>240</v>
      </c>
      <c r="C30" s="9" t="s">
        <v>241</v>
      </c>
      <c r="D30" s="9" t="s">
        <v>108</v>
      </c>
      <c r="E30" s="9" t="s">
        <v>109</v>
      </c>
      <c r="F30" s="9" t="s">
        <v>242</v>
      </c>
      <c r="G30" s="9" t="s">
        <v>243</v>
      </c>
      <c r="H30" s="11">
        <v>70272</v>
      </c>
      <c r="I30" s="11">
        <v>70272</v>
      </c>
      <c r="J30" s="11"/>
      <c r="K30" s="11"/>
      <c r="L30" s="11">
        <v>70272</v>
      </c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</row>
    <row r="31" spans="1:23" ht="21" customHeight="1">
      <c r="A31" s="12"/>
      <c r="B31" s="9" t="s">
        <v>244</v>
      </c>
      <c r="C31" s="9" t="s">
        <v>245</v>
      </c>
      <c r="D31" s="9" t="s">
        <v>108</v>
      </c>
      <c r="E31" s="9" t="s">
        <v>109</v>
      </c>
      <c r="F31" s="9" t="s">
        <v>246</v>
      </c>
      <c r="G31" s="9" t="s">
        <v>247</v>
      </c>
      <c r="H31" s="11">
        <v>12000</v>
      </c>
      <c r="I31" s="11">
        <v>12000</v>
      </c>
      <c r="J31" s="11"/>
      <c r="K31" s="11"/>
      <c r="L31" s="11">
        <v>12000</v>
      </c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23" ht="21" customHeight="1">
      <c r="A32" s="12"/>
      <c r="B32" s="9" t="s">
        <v>244</v>
      </c>
      <c r="C32" s="9" t="s">
        <v>245</v>
      </c>
      <c r="D32" s="9" t="s">
        <v>108</v>
      </c>
      <c r="E32" s="9" t="s">
        <v>109</v>
      </c>
      <c r="F32" s="9" t="s">
        <v>248</v>
      </c>
      <c r="G32" s="9" t="s">
        <v>249</v>
      </c>
      <c r="H32" s="11">
        <v>24000</v>
      </c>
      <c r="I32" s="11">
        <v>24000</v>
      </c>
      <c r="J32" s="11"/>
      <c r="K32" s="11"/>
      <c r="L32" s="11">
        <v>24000</v>
      </c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</row>
    <row r="33" spans="1:23" ht="21" customHeight="1">
      <c r="A33" s="12"/>
      <c r="B33" s="9" t="s">
        <v>244</v>
      </c>
      <c r="C33" s="9" t="s">
        <v>245</v>
      </c>
      <c r="D33" s="9" t="s">
        <v>110</v>
      </c>
      <c r="E33" s="9" t="s">
        <v>111</v>
      </c>
      <c r="F33" s="9" t="s">
        <v>250</v>
      </c>
      <c r="G33" s="9" t="s">
        <v>251</v>
      </c>
      <c r="H33" s="11">
        <v>7000</v>
      </c>
      <c r="I33" s="11">
        <v>7000</v>
      </c>
      <c r="J33" s="11"/>
      <c r="K33" s="11"/>
      <c r="L33" s="11">
        <v>7000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21" customHeight="1">
      <c r="A34" s="12"/>
      <c r="B34" s="9" t="s">
        <v>244</v>
      </c>
      <c r="C34" s="9" t="s">
        <v>245</v>
      </c>
      <c r="D34" s="9" t="s">
        <v>110</v>
      </c>
      <c r="E34" s="9" t="s">
        <v>111</v>
      </c>
      <c r="F34" s="9" t="s">
        <v>252</v>
      </c>
      <c r="G34" s="9" t="s">
        <v>253</v>
      </c>
      <c r="H34" s="11">
        <v>30000</v>
      </c>
      <c r="I34" s="11">
        <v>30000</v>
      </c>
      <c r="J34" s="11"/>
      <c r="K34" s="11"/>
      <c r="L34" s="11">
        <v>30000</v>
      </c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1:23" ht="21" customHeight="1">
      <c r="A35" s="12"/>
      <c r="B35" s="9" t="s">
        <v>244</v>
      </c>
      <c r="C35" s="9" t="s">
        <v>245</v>
      </c>
      <c r="D35" s="9" t="s">
        <v>110</v>
      </c>
      <c r="E35" s="9" t="s">
        <v>111</v>
      </c>
      <c r="F35" s="9" t="s">
        <v>254</v>
      </c>
      <c r="G35" s="9" t="s">
        <v>255</v>
      </c>
      <c r="H35" s="11">
        <v>24000</v>
      </c>
      <c r="I35" s="11">
        <v>24000</v>
      </c>
      <c r="J35" s="11"/>
      <c r="K35" s="11"/>
      <c r="L35" s="11">
        <v>24000</v>
      </c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ht="21" customHeight="1">
      <c r="A36" s="12"/>
      <c r="B36" s="9" t="s">
        <v>244</v>
      </c>
      <c r="C36" s="9" t="s">
        <v>245</v>
      </c>
      <c r="D36" s="9" t="s">
        <v>110</v>
      </c>
      <c r="E36" s="9" t="s">
        <v>111</v>
      </c>
      <c r="F36" s="9" t="s">
        <v>256</v>
      </c>
      <c r="G36" s="9" t="s">
        <v>257</v>
      </c>
      <c r="H36" s="11">
        <v>20000</v>
      </c>
      <c r="I36" s="11">
        <v>20000</v>
      </c>
      <c r="J36" s="11"/>
      <c r="K36" s="11"/>
      <c r="L36" s="11">
        <v>20000</v>
      </c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1:23" ht="21" customHeight="1">
      <c r="A37" s="12"/>
      <c r="B37" s="9" t="s">
        <v>244</v>
      </c>
      <c r="C37" s="9" t="s">
        <v>245</v>
      </c>
      <c r="D37" s="9" t="s">
        <v>110</v>
      </c>
      <c r="E37" s="9" t="s">
        <v>111</v>
      </c>
      <c r="F37" s="9" t="s">
        <v>258</v>
      </c>
      <c r="G37" s="9" t="s">
        <v>259</v>
      </c>
      <c r="H37" s="11">
        <v>4000</v>
      </c>
      <c r="I37" s="11">
        <v>4000</v>
      </c>
      <c r="J37" s="11"/>
      <c r="K37" s="11"/>
      <c r="L37" s="11">
        <v>4000</v>
      </c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ht="21" customHeight="1">
      <c r="A38" s="12"/>
      <c r="B38" s="9" t="s">
        <v>260</v>
      </c>
      <c r="C38" s="9" t="s">
        <v>261</v>
      </c>
      <c r="D38" s="9" t="s">
        <v>110</v>
      </c>
      <c r="E38" s="9" t="s">
        <v>111</v>
      </c>
      <c r="F38" s="9" t="s">
        <v>262</v>
      </c>
      <c r="G38" s="9" t="s">
        <v>180</v>
      </c>
      <c r="H38" s="11">
        <v>20000</v>
      </c>
      <c r="I38" s="11">
        <v>20000</v>
      </c>
      <c r="J38" s="11"/>
      <c r="K38" s="11"/>
      <c r="L38" s="11">
        <v>20000</v>
      </c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21" customHeight="1">
      <c r="A39" s="12"/>
      <c r="B39" s="9" t="s">
        <v>244</v>
      </c>
      <c r="C39" s="9" t="s">
        <v>245</v>
      </c>
      <c r="D39" s="9" t="s">
        <v>213</v>
      </c>
      <c r="E39" s="9" t="s">
        <v>109</v>
      </c>
      <c r="F39" s="9" t="s">
        <v>254</v>
      </c>
      <c r="G39" s="9" t="s">
        <v>255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21" customHeight="1">
      <c r="A40" s="12"/>
      <c r="B40" s="9" t="s">
        <v>263</v>
      </c>
      <c r="C40" s="9" t="s">
        <v>264</v>
      </c>
      <c r="D40" s="9" t="s">
        <v>108</v>
      </c>
      <c r="E40" s="9" t="s">
        <v>109</v>
      </c>
      <c r="F40" s="9" t="s">
        <v>265</v>
      </c>
      <c r="G40" s="9" t="s">
        <v>264</v>
      </c>
      <c r="H40" s="11">
        <v>44452.08</v>
      </c>
      <c r="I40" s="11">
        <v>44452.08</v>
      </c>
      <c r="J40" s="11"/>
      <c r="K40" s="11"/>
      <c r="L40" s="11">
        <v>44452.08</v>
      </c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21" customHeight="1">
      <c r="A41" s="12"/>
      <c r="B41" s="9" t="s">
        <v>266</v>
      </c>
      <c r="C41" s="9" t="s">
        <v>267</v>
      </c>
      <c r="D41" s="9" t="s">
        <v>108</v>
      </c>
      <c r="E41" s="9" t="s">
        <v>109</v>
      </c>
      <c r="F41" s="9" t="s">
        <v>268</v>
      </c>
      <c r="G41" s="9" t="s">
        <v>267</v>
      </c>
      <c r="H41" s="11">
        <v>60000</v>
      </c>
      <c r="I41" s="11">
        <v>60000</v>
      </c>
      <c r="J41" s="11"/>
      <c r="K41" s="11"/>
      <c r="L41" s="11">
        <v>60000</v>
      </c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21" customHeight="1">
      <c r="A42" s="12"/>
      <c r="B42" s="9" t="s">
        <v>269</v>
      </c>
      <c r="C42" s="9" t="s">
        <v>270</v>
      </c>
      <c r="D42" s="9" t="s">
        <v>108</v>
      </c>
      <c r="E42" s="9" t="s">
        <v>109</v>
      </c>
      <c r="F42" s="9" t="s">
        <v>271</v>
      </c>
      <c r="G42" s="9" t="s">
        <v>272</v>
      </c>
      <c r="H42" s="11">
        <v>121800</v>
      </c>
      <c r="I42" s="11">
        <v>121800</v>
      </c>
      <c r="J42" s="11"/>
      <c r="K42" s="11"/>
      <c r="L42" s="11">
        <v>121800</v>
      </c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1:23" ht="21" customHeight="1">
      <c r="A43" s="12"/>
      <c r="B43" s="9" t="s">
        <v>273</v>
      </c>
      <c r="C43" s="9" t="s">
        <v>274</v>
      </c>
      <c r="D43" s="9" t="s">
        <v>88</v>
      </c>
      <c r="E43" s="9" t="s">
        <v>89</v>
      </c>
      <c r="F43" s="9" t="s">
        <v>275</v>
      </c>
      <c r="G43" s="9" t="s">
        <v>276</v>
      </c>
      <c r="H43" s="11">
        <v>18500</v>
      </c>
      <c r="I43" s="11">
        <v>18500</v>
      </c>
      <c r="J43" s="11"/>
      <c r="K43" s="11"/>
      <c r="L43" s="11">
        <v>18500</v>
      </c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1:23" ht="21" customHeight="1">
      <c r="A44" s="12"/>
      <c r="B44" s="9" t="s">
        <v>277</v>
      </c>
      <c r="C44" s="9" t="s">
        <v>278</v>
      </c>
      <c r="D44" s="9" t="s">
        <v>88</v>
      </c>
      <c r="E44" s="9" t="s">
        <v>89</v>
      </c>
      <c r="F44" s="9" t="s">
        <v>279</v>
      </c>
      <c r="G44" s="9" t="s">
        <v>278</v>
      </c>
      <c r="H44" s="11">
        <v>810945.84</v>
      </c>
      <c r="I44" s="11">
        <v>810945.84</v>
      </c>
      <c r="J44" s="11"/>
      <c r="K44" s="11"/>
      <c r="L44" s="11">
        <v>810945.84</v>
      </c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1:23" ht="21" customHeight="1">
      <c r="A45" s="12"/>
      <c r="B45" s="9" t="s">
        <v>280</v>
      </c>
      <c r="C45" s="9" t="s">
        <v>281</v>
      </c>
      <c r="D45" s="9" t="s">
        <v>94</v>
      </c>
      <c r="E45" s="9" t="s">
        <v>95</v>
      </c>
      <c r="F45" s="9" t="s">
        <v>282</v>
      </c>
      <c r="G45" s="9" t="s">
        <v>283</v>
      </c>
      <c r="H45" s="11">
        <v>22246.2</v>
      </c>
      <c r="I45" s="11">
        <v>22246.2</v>
      </c>
      <c r="J45" s="11"/>
      <c r="K45" s="11"/>
      <c r="L45" s="11">
        <v>22246.2</v>
      </c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1:23" ht="21" customHeight="1">
      <c r="A46" s="172" t="s">
        <v>126</v>
      </c>
      <c r="B46" s="173"/>
      <c r="C46" s="173"/>
      <c r="D46" s="173"/>
      <c r="E46" s="173"/>
      <c r="F46" s="173"/>
      <c r="G46" s="174"/>
      <c r="H46" s="11">
        <v>8727593.75</v>
      </c>
      <c r="I46" s="11">
        <v>8727593.75</v>
      </c>
      <c r="J46" s="11"/>
      <c r="K46" s="11"/>
      <c r="L46" s="11">
        <v>8727593.75</v>
      </c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</sheetData>
  <mergeCells count="30">
    <mergeCell ref="W6:W7"/>
    <mergeCell ref="R6:R7"/>
    <mergeCell ref="S6:S7"/>
    <mergeCell ref="T6:T7"/>
    <mergeCell ref="U6:U7"/>
    <mergeCell ref="V6:V7"/>
    <mergeCell ref="A46:G46"/>
    <mergeCell ref="A4:A7"/>
    <mergeCell ref="B4:B7"/>
    <mergeCell ref="C4:C7"/>
    <mergeCell ref="D4:D7"/>
    <mergeCell ref="E4:E7"/>
    <mergeCell ref="F4:F7"/>
    <mergeCell ref="G4:G7"/>
    <mergeCell ref="A2:W2"/>
    <mergeCell ref="A3:G3"/>
    <mergeCell ref="H4:W4"/>
    <mergeCell ref="I5:M5"/>
    <mergeCell ref="N5:P5"/>
    <mergeCell ref="R5:W5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</mergeCells>
  <phoneticPr fontId="29" type="noConversion"/>
  <printOptions horizontalCentered="1"/>
  <pageMargins left="0.38888888888888901" right="0.38888888888888901" top="0.57916666666666705" bottom="0.57916666666666705" header="0.5" footer="0.5"/>
  <pageSetup paperSize="9" scale="31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W19"/>
  <sheetViews>
    <sheetView showZeros="0" topLeftCell="A2" workbookViewId="0"/>
  </sheetViews>
  <sheetFormatPr defaultColWidth="9.140625" defaultRowHeight="14.25" customHeight="1"/>
  <cols>
    <col min="1" max="1" width="12.42578125" customWidth="1"/>
    <col min="2" max="2" width="30.42578125" customWidth="1"/>
    <col min="3" max="3" width="32.85546875" customWidth="1"/>
    <col min="4" max="4" width="23.85546875" customWidth="1"/>
    <col min="5" max="5" width="11.140625" customWidth="1"/>
    <col min="6" max="6" width="17.7109375" customWidth="1"/>
    <col min="7" max="7" width="9.85546875" customWidth="1"/>
    <col min="8" max="8" width="17.7109375" customWidth="1"/>
    <col min="9" max="21" width="19.140625" customWidth="1"/>
    <col min="22" max="23" width="19.28515625" customWidth="1"/>
  </cols>
  <sheetData>
    <row r="1" spans="1:23" ht="15" customHeight="1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19" t="s">
        <v>284</v>
      </c>
    </row>
    <row r="2" spans="1:23" ht="41.25" customHeight="1">
      <c r="A2" s="107" t="str">
        <f>"2025"&amp;"年部门项目支出预算表"</f>
        <v>2025年部门项目支出预算表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</row>
    <row r="3" spans="1:23" ht="18.75" customHeight="1">
      <c r="A3" s="149" t="str">
        <f>"单位名称："&amp;"永德县林业和草原局"</f>
        <v>单位名称：永德县林业和草原局</v>
      </c>
      <c r="B3" s="181"/>
      <c r="C3" s="181"/>
      <c r="D3" s="181"/>
      <c r="E3" s="181"/>
      <c r="F3" s="181"/>
      <c r="G3" s="181"/>
      <c r="H3" s="181"/>
      <c r="I3" s="5"/>
      <c r="J3" s="5"/>
      <c r="K3" s="5"/>
      <c r="L3" s="5"/>
      <c r="M3" s="5"/>
      <c r="N3" s="5"/>
      <c r="O3" s="5"/>
      <c r="P3" s="5"/>
      <c r="Q3" s="5"/>
      <c r="R3" s="1"/>
      <c r="S3" s="1"/>
      <c r="T3" s="1"/>
      <c r="U3" s="3"/>
      <c r="V3" s="1"/>
      <c r="W3" s="19" t="s">
        <v>175</v>
      </c>
    </row>
    <row r="4" spans="1:23" ht="18.75" customHeight="1">
      <c r="A4" s="146" t="s">
        <v>285</v>
      </c>
      <c r="B4" s="184" t="s">
        <v>189</v>
      </c>
      <c r="C4" s="146" t="s">
        <v>190</v>
      </c>
      <c r="D4" s="146" t="s">
        <v>286</v>
      </c>
      <c r="E4" s="184" t="s">
        <v>191</v>
      </c>
      <c r="F4" s="184" t="s">
        <v>192</v>
      </c>
      <c r="G4" s="184" t="s">
        <v>287</v>
      </c>
      <c r="H4" s="184" t="s">
        <v>288</v>
      </c>
      <c r="I4" s="113" t="s">
        <v>56</v>
      </c>
      <c r="J4" s="111" t="s">
        <v>289</v>
      </c>
      <c r="K4" s="143"/>
      <c r="L4" s="143"/>
      <c r="M4" s="112"/>
      <c r="N4" s="111" t="s">
        <v>197</v>
      </c>
      <c r="O4" s="143"/>
      <c r="P4" s="112"/>
      <c r="Q4" s="184" t="s">
        <v>62</v>
      </c>
      <c r="R4" s="111" t="s">
        <v>78</v>
      </c>
      <c r="S4" s="143"/>
      <c r="T4" s="143"/>
      <c r="U4" s="143"/>
      <c r="V4" s="143"/>
      <c r="W4" s="112"/>
    </row>
    <row r="5" spans="1:23" ht="18.75" customHeight="1">
      <c r="A5" s="175"/>
      <c r="B5" s="176"/>
      <c r="C5" s="175"/>
      <c r="D5" s="175"/>
      <c r="E5" s="185"/>
      <c r="F5" s="185"/>
      <c r="G5" s="185"/>
      <c r="H5" s="185"/>
      <c r="I5" s="176"/>
      <c r="J5" s="186" t="s">
        <v>59</v>
      </c>
      <c r="K5" s="160"/>
      <c r="L5" s="184" t="s">
        <v>60</v>
      </c>
      <c r="M5" s="184" t="s">
        <v>61</v>
      </c>
      <c r="N5" s="184" t="s">
        <v>59</v>
      </c>
      <c r="O5" s="184" t="s">
        <v>60</v>
      </c>
      <c r="P5" s="184" t="s">
        <v>61</v>
      </c>
      <c r="Q5" s="185"/>
      <c r="R5" s="184" t="s">
        <v>58</v>
      </c>
      <c r="S5" s="146" t="s">
        <v>65</v>
      </c>
      <c r="T5" s="146" t="s">
        <v>203</v>
      </c>
      <c r="U5" s="146" t="s">
        <v>67</v>
      </c>
      <c r="V5" s="146" t="s">
        <v>68</v>
      </c>
      <c r="W5" s="146" t="s">
        <v>69</v>
      </c>
    </row>
    <row r="6" spans="1:23" ht="18.75" customHeight="1">
      <c r="A6" s="176"/>
      <c r="B6" s="176"/>
      <c r="C6" s="176"/>
      <c r="D6" s="176"/>
      <c r="E6" s="176"/>
      <c r="F6" s="176"/>
      <c r="G6" s="176"/>
      <c r="H6" s="176"/>
      <c r="I6" s="176"/>
      <c r="J6" s="187" t="s">
        <v>58</v>
      </c>
      <c r="K6" s="161"/>
      <c r="L6" s="176"/>
      <c r="M6" s="176"/>
      <c r="N6" s="176"/>
      <c r="O6" s="176"/>
      <c r="P6" s="176"/>
      <c r="Q6" s="176"/>
      <c r="R6" s="176"/>
      <c r="S6" s="178"/>
      <c r="T6" s="178"/>
      <c r="U6" s="178"/>
      <c r="V6" s="178"/>
      <c r="W6" s="178"/>
    </row>
    <row r="7" spans="1:23" ht="18.75" customHeight="1">
      <c r="A7" s="165"/>
      <c r="B7" s="114"/>
      <c r="C7" s="165"/>
      <c r="D7" s="165"/>
      <c r="E7" s="147"/>
      <c r="F7" s="147"/>
      <c r="G7" s="147"/>
      <c r="H7" s="147"/>
      <c r="I7" s="114"/>
      <c r="J7" s="21" t="s">
        <v>58</v>
      </c>
      <c r="K7" s="21" t="s">
        <v>290</v>
      </c>
      <c r="L7" s="147"/>
      <c r="M7" s="147"/>
      <c r="N7" s="147"/>
      <c r="O7" s="147"/>
      <c r="P7" s="147"/>
      <c r="Q7" s="147"/>
      <c r="R7" s="147"/>
      <c r="S7" s="147"/>
      <c r="T7" s="147"/>
      <c r="U7" s="114"/>
      <c r="V7" s="147"/>
      <c r="W7" s="147"/>
    </row>
    <row r="8" spans="1:23" ht="18.75" customHeight="1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  <c r="T8" s="60">
        <v>20</v>
      </c>
      <c r="U8" s="60">
        <v>21</v>
      </c>
      <c r="V8" s="60">
        <v>22</v>
      </c>
      <c r="W8" s="60">
        <v>23</v>
      </c>
    </row>
    <row r="9" spans="1:23" ht="18.75" customHeight="1">
      <c r="A9" s="9"/>
      <c r="B9" s="9"/>
      <c r="C9" s="9" t="s">
        <v>291</v>
      </c>
      <c r="D9" s="9"/>
      <c r="E9" s="9"/>
      <c r="F9" s="9"/>
      <c r="G9" s="9"/>
      <c r="H9" s="9"/>
      <c r="I9" s="11">
        <v>325900</v>
      </c>
      <c r="J9" s="11">
        <v>325900</v>
      </c>
      <c r="K9" s="11">
        <v>325900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18.75" customHeight="1">
      <c r="A10" s="61" t="s">
        <v>292</v>
      </c>
      <c r="B10" s="61" t="s">
        <v>293</v>
      </c>
      <c r="C10" s="9" t="s">
        <v>291</v>
      </c>
      <c r="D10" s="61" t="s">
        <v>71</v>
      </c>
      <c r="E10" s="61" t="s">
        <v>114</v>
      </c>
      <c r="F10" s="61" t="s">
        <v>115</v>
      </c>
      <c r="G10" s="61" t="s">
        <v>254</v>
      </c>
      <c r="H10" s="61" t="s">
        <v>255</v>
      </c>
      <c r="I10" s="11">
        <v>35400</v>
      </c>
      <c r="J10" s="11">
        <v>35400</v>
      </c>
      <c r="K10" s="11">
        <v>35400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18.75" customHeight="1">
      <c r="A11" s="61" t="s">
        <v>292</v>
      </c>
      <c r="B11" s="61" t="s">
        <v>293</v>
      </c>
      <c r="C11" s="9" t="s">
        <v>291</v>
      </c>
      <c r="D11" s="61" t="s">
        <v>71</v>
      </c>
      <c r="E11" s="61" t="s">
        <v>114</v>
      </c>
      <c r="F11" s="61" t="s">
        <v>115</v>
      </c>
      <c r="G11" s="61" t="s">
        <v>256</v>
      </c>
      <c r="H11" s="61" t="s">
        <v>257</v>
      </c>
      <c r="I11" s="11">
        <v>290500</v>
      </c>
      <c r="J11" s="11">
        <v>290500</v>
      </c>
      <c r="K11" s="11">
        <v>290500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ht="18.75" customHeight="1">
      <c r="A12" s="12"/>
      <c r="B12" s="12"/>
      <c r="C12" s="9" t="s">
        <v>294</v>
      </c>
      <c r="D12" s="12"/>
      <c r="E12" s="12"/>
      <c r="F12" s="12"/>
      <c r="G12" s="12"/>
      <c r="H12" s="12"/>
      <c r="I12" s="11">
        <v>193300</v>
      </c>
      <c r="J12" s="11">
        <v>193300</v>
      </c>
      <c r="K12" s="11">
        <v>193300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ht="18.75" customHeight="1">
      <c r="A13" s="61" t="s">
        <v>295</v>
      </c>
      <c r="B13" s="61" t="s">
        <v>296</v>
      </c>
      <c r="C13" s="9" t="s">
        <v>294</v>
      </c>
      <c r="D13" s="61" t="s">
        <v>71</v>
      </c>
      <c r="E13" s="61" t="s">
        <v>118</v>
      </c>
      <c r="F13" s="61" t="s">
        <v>119</v>
      </c>
      <c r="G13" s="61" t="s">
        <v>297</v>
      </c>
      <c r="H13" s="61" t="s">
        <v>298</v>
      </c>
      <c r="I13" s="11">
        <v>193300</v>
      </c>
      <c r="J13" s="11">
        <v>193300</v>
      </c>
      <c r="K13" s="11">
        <v>193300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</row>
    <row r="14" spans="1:23" ht="18.75" customHeight="1">
      <c r="A14" s="12"/>
      <c r="B14" s="12"/>
      <c r="C14" s="9" t="s">
        <v>299</v>
      </c>
      <c r="D14" s="12"/>
      <c r="E14" s="12"/>
      <c r="F14" s="12"/>
      <c r="G14" s="12"/>
      <c r="H14" s="12"/>
      <c r="I14" s="11">
        <v>200000</v>
      </c>
      <c r="J14" s="11">
        <v>200000</v>
      </c>
      <c r="K14" s="11">
        <v>200000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8.75" customHeight="1">
      <c r="A15" s="61" t="s">
        <v>292</v>
      </c>
      <c r="B15" s="61" t="s">
        <v>300</v>
      </c>
      <c r="C15" s="9" t="s">
        <v>299</v>
      </c>
      <c r="D15" s="61" t="s">
        <v>71</v>
      </c>
      <c r="E15" s="61" t="s">
        <v>114</v>
      </c>
      <c r="F15" s="61" t="s">
        <v>115</v>
      </c>
      <c r="G15" s="61" t="s">
        <v>282</v>
      </c>
      <c r="H15" s="61" t="s">
        <v>283</v>
      </c>
      <c r="I15" s="11">
        <v>200000</v>
      </c>
      <c r="J15" s="11">
        <v>200000</v>
      </c>
      <c r="K15" s="11">
        <v>200000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8.75" customHeight="1">
      <c r="A16" s="12"/>
      <c r="B16" s="12"/>
      <c r="C16" s="9" t="s">
        <v>436</v>
      </c>
      <c r="D16" s="12"/>
      <c r="E16" s="12"/>
      <c r="F16" s="12"/>
      <c r="G16" s="12"/>
      <c r="H16" s="12"/>
      <c r="I16" s="11">
        <v>100000</v>
      </c>
      <c r="J16" s="11">
        <v>100000</v>
      </c>
      <c r="K16" s="11">
        <v>100000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18.75" customHeight="1">
      <c r="A17" s="61" t="s">
        <v>292</v>
      </c>
      <c r="B17" s="61" t="s">
        <v>302</v>
      </c>
      <c r="C17" s="9" t="s">
        <v>436</v>
      </c>
      <c r="D17" s="61" t="s">
        <v>71</v>
      </c>
      <c r="E17" s="61" t="s">
        <v>112</v>
      </c>
      <c r="F17" s="61" t="s">
        <v>113</v>
      </c>
      <c r="G17" s="61" t="s">
        <v>252</v>
      </c>
      <c r="H17" s="61" t="s">
        <v>253</v>
      </c>
      <c r="I17" s="11">
        <v>50000</v>
      </c>
      <c r="J17" s="11">
        <v>50000</v>
      </c>
      <c r="K17" s="11">
        <v>50000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</row>
    <row r="18" spans="1:23" ht="18.75" customHeight="1">
      <c r="A18" s="61" t="s">
        <v>292</v>
      </c>
      <c r="B18" s="61" t="s">
        <v>302</v>
      </c>
      <c r="C18" s="9" t="s">
        <v>436</v>
      </c>
      <c r="D18" s="61" t="s">
        <v>71</v>
      </c>
      <c r="E18" s="61" t="s">
        <v>112</v>
      </c>
      <c r="F18" s="61" t="s">
        <v>113</v>
      </c>
      <c r="G18" s="61" t="s">
        <v>271</v>
      </c>
      <c r="H18" s="61" t="s">
        <v>272</v>
      </c>
      <c r="I18" s="11">
        <v>50000</v>
      </c>
      <c r="J18" s="11">
        <v>50000</v>
      </c>
      <c r="K18" s="11">
        <v>50000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18.75" customHeight="1">
      <c r="A19" s="172" t="s">
        <v>126</v>
      </c>
      <c r="B19" s="182"/>
      <c r="C19" s="182"/>
      <c r="D19" s="182"/>
      <c r="E19" s="182"/>
      <c r="F19" s="182"/>
      <c r="G19" s="182"/>
      <c r="H19" s="183"/>
      <c r="I19" s="11">
        <v>819200</v>
      </c>
      <c r="J19" s="11">
        <v>819200</v>
      </c>
      <c r="K19" s="11">
        <v>819200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</sheetData>
  <mergeCells count="28">
    <mergeCell ref="V5:V7"/>
    <mergeCell ref="W5:W7"/>
    <mergeCell ref="J5:K6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29" type="noConversion"/>
  <printOptions horizontalCentered="1"/>
  <pageMargins left="0.38888888888888901" right="0.38888888888888901" top="0.57916666666666705" bottom="0.57916666666666705" header="0.5" footer="0.5"/>
  <pageSetup paperSize="9" scale="33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J27"/>
  <sheetViews>
    <sheetView showZeros="0" tabSelected="1" topLeftCell="A13" workbookViewId="0">
      <selection activeCell="C32" sqref="C32"/>
    </sheetView>
  </sheetViews>
  <sheetFormatPr defaultColWidth="9.140625" defaultRowHeight="12" customHeight="1"/>
  <cols>
    <col min="1" max="1" width="34.28515625" customWidth="1"/>
    <col min="2" max="2" width="48" customWidth="1"/>
    <col min="3" max="5" width="18.28515625" customWidth="1"/>
    <col min="6" max="6" width="12" customWidth="1"/>
    <col min="7" max="7" width="17" customWidth="1"/>
    <col min="8" max="9" width="12" customWidth="1"/>
    <col min="10" max="10" width="27.5703125" customWidth="1"/>
  </cols>
  <sheetData>
    <row r="1" spans="1:10" ht="15" customHeight="1">
      <c r="J1" s="43" t="s">
        <v>303</v>
      </c>
    </row>
    <row r="2" spans="1:10" ht="36.75" customHeight="1">
      <c r="A2" s="107" t="str">
        <f>"2025"&amp;"年部门项目支出绩效目标表"</f>
        <v>2025年部门项目支出绩效目标表</v>
      </c>
      <c r="B2" s="168"/>
      <c r="C2" s="168"/>
      <c r="D2" s="168"/>
      <c r="E2" s="168"/>
      <c r="F2" s="162"/>
      <c r="G2" s="168"/>
      <c r="H2" s="162"/>
      <c r="I2" s="162"/>
      <c r="J2" s="168"/>
    </row>
    <row r="3" spans="1:10" ht="18.75" customHeight="1">
      <c r="A3" s="149" t="str">
        <f>"单位名称："&amp;"永德县林业和草原局"</f>
        <v>单位名称：永德县林业和草原局</v>
      </c>
      <c r="B3" s="188"/>
      <c r="C3" s="188"/>
      <c r="D3" s="188"/>
      <c r="E3" s="188"/>
      <c r="F3" s="189"/>
      <c r="G3" s="188"/>
      <c r="H3" s="189"/>
    </row>
    <row r="4" spans="1:10" ht="18.75" customHeight="1">
      <c r="A4" s="21" t="s">
        <v>304</v>
      </c>
      <c r="B4" s="21" t="s">
        <v>305</v>
      </c>
      <c r="C4" s="21" t="s">
        <v>306</v>
      </c>
      <c r="D4" s="21" t="s">
        <v>307</v>
      </c>
      <c r="E4" s="21" t="s">
        <v>308</v>
      </c>
      <c r="F4" s="24" t="s">
        <v>309</v>
      </c>
      <c r="G4" s="21" t="s">
        <v>310</v>
      </c>
      <c r="H4" s="24" t="s">
        <v>311</v>
      </c>
      <c r="I4" s="24" t="s">
        <v>312</v>
      </c>
      <c r="J4" s="21" t="s">
        <v>313</v>
      </c>
    </row>
    <row r="5" spans="1:10" ht="18.75" customHeight="1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spans="1:10" ht="18.75" customHeight="1">
      <c r="A6" s="17" t="s">
        <v>71</v>
      </c>
      <c r="B6" s="22"/>
      <c r="C6" s="22"/>
      <c r="D6" s="22"/>
      <c r="E6" s="25"/>
      <c r="F6" s="26"/>
      <c r="G6" s="25"/>
      <c r="H6" s="26"/>
      <c r="I6" s="26"/>
      <c r="J6" s="25"/>
    </row>
    <row r="7" spans="1:10" ht="45.95" customHeight="1">
      <c r="A7" s="190" t="s">
        <v>299</v>
      </c>
      <c r="B7" s="234" t="s">
        <v>314</v>
      </c>
      <c r="C7" s="9" t="s">
        <v>315</v>
      </c>
      <c r="D7" s="9" t="s">
        <v>316</v>
      </c>
      <c r="E7" s="17" t="s">
        <v>317</v>
      </c>
      <c r="F7" s="9" t="s">
        <v>318</v>
      </c>
      <c r="G7" s="17" t="s">
        <v>319</v>
      </c>
      <c r="H7" s="9" t="s">
        <v>320</v>
      </c>
      <c r="I7" s="9" t="s">
        <v>321</v>
      </c>
      <c r="J7" s="17" t="s">
        <v>322</v>
      </c>
    </row>
    <row r="8" spans="1:10" ht="45.95" customHeight="1">
      <c r="A8" s="190" t="s">
        <v>299</v>
      </c>
      <c r="B8" s="235"/>
      <c r="C8" s="9" t="s">
        <v>315</v>
      </c>
      <c r="D8" s="9" t="s">
        <v>323</v>
      </c>
      <c r="E8" s="17" t="s">
        <v>324</v>
      </c>
      <c r="F8" s="9" t="s">
        <v>325</v>
      </c>
      <c r="G8" s="17" t="s">
        <v>326</v>
      </c>
      <c r="H8" s="9" t="s">
        <v>327</v>
      </c>
      <c r="I8" s="9" t="s">
        <v>328</v>
      </c>
      <c r="J8" s="17" t="s">
        <v>329</v>
      </c>
    </row>
    <row r="9" spans="1:10" ht="45.95" customHeight="1">
      <c r="A9" s="190" t="s">
        <v>299</v>
      </c>
      <c r="B9" s="235"/>
      <c r="C9" s="9" t="s">
        <v>315</v>
      </c>
      <c r="D9" s="9" t="s">
        <v>323</v>
      </c>
      <c r="E9" s="17" t="s">
        <v>330</v>
      </c>
      <c r="F9" s="9" t="s">
        <v>318</v>
      </c>
      <c r="G9" s="17" t="s">
        <v>331</v>
      </c>
      <c r="H9" s="9" t="s">
        <v>332</v>
      </c>
      <c r="I9" s="9" t="s">
        <v>321</v>
      </c>
      <c r="J9" s="17" t="s">
        <v>333</v>
      </c>
    </row>
    <row r="10" spans="1:10" ht="45.95" customHeight="1">
      <c r="A10" s="190" t="s">
        <v>299</v>
      </c>
      <c r="B10" s="235"/>
      <c r="C10" s="9" t="s">
        <v>334</v>
      </c>
      <c r="D10" s="9" t="s">
        <v>335</v>
      </c>
      <c r="E10" s="17" t="s">
        <v>336</v>
      </c>
      <c r="F10" s="9" t="s">
        <v>325</v>
      </c>
      <c r="G10" s="17" t="s">
        <v>337</v>
      </c>
      <c r="H10" s="9" t="s">
        <v>337</v>
      </c>
      <c r="I10" s="9" t="s">
        <v>328</v>
      </c>
      <c r="J10" s="17" t="s">
        <v>338</v>
      </c>
    </row>
    <row r="11" spans="1:10" ht="45.95" customHeight="1">
      <c r="A11" s="190" t="s">
        <v>299</v>
      </c>
      <c r="B11" s="236"/>
      <c r="C11" s="9" t="s">
        <v>339</v>
      </c>
      <c r="D11" s="9" t="s">
        <v>340</v>
      </c>
      <c r="E11" s="17" t="s">
        <v>341</v>
      </c>
      <c r="F11" s="9" t="s">
        <v>318</v>
      </c>
      <c r="G11" s="17" t="s">
        <v>331</v>
      </c>
      <c r="H11" s="9" t="s">
        <v>332</v>
      </c>
      <c r="I11" s="9" t="s">
        <v>321</v>
      </c>
      <c r="J11" s="17" t="s">
        <v>342</v>
      </c>
    </row>
    <row r="12" spans="1:10" ht="45.95" customHeight="1">
      <c r="A12" s="190" t="s">
        <v>294</v>
      </c>
      <c r="B12" s="234" t="s">
        <v>343</v>
      </c>
      <c r="C12" s="9" t="s">
        <v>315</v>
      </c>
      <c r="D12" s="9" t="s">
        <v>316</v>
      </c>
      <c r="E12" s="17" t="s">
        <v>344</v>
      </c>
      <c r="F12" s="9" t="s">
        <v>318</v>
      </c>
      <c r="G12" s="17" t="s">
        <v>345</v>
      </c>
      <c r="H12" s="9" t="s">
        <v>332</v>
      </c>
      <c r="I12" s="9" t="s">
        <v>321</v>
      </c>
      <c r="J12" s="17" t="s">
        <v>346</v>
      </c>
    </row>
    <row r="13" spans="1:10" ht="45.95" customHeight="1">
      <c r="A13" s="190" t="s">
        <v>294</v>
      </c>
      <c r="B13" s="235"/>
      <c r="C13" s="9" t="s">
        <v>315</v>
      </c>
      <c r="D13" s="9" t="s">
        <v>316</v>
      </c>
      <c r="E13" s="17" t="s">
        <v>347</v>
      </c>
      <c r="F13" s="9" t="s">
        <v>318</v>
      </c>
      <c r="G13" s="17" t="s">
        <v>348</v>
      </c>
      <c r="H13" s="9" t="s">
        <v>332</v>
      </c>
      <c r="I13" s="9" t="s">
        <v>321</v>
      </c>
      <c r="J13" s="17" t="s">
        <v>349</v>
      </c>
    </row>
    <row r="14" spans="1:10" ht="45.95" customHeight="1">
      <c r="A14" s="190" t="s">
        <v>294</v>
      </c>
      <c r="B14" s="235"/>
      <c r="C14" s="9" t="s">
        <v>315</v>
      </c>
      <c r="D14" s="9" t="s">
        <v>350</v>
      </c>
      <c r="E14" s="17" t="s">
        <v>351</v>
      </c>
      <c r="F14" s="9" t="s">
        <v>318</v>
      </c>
      <c r="G14" s="17" t="s">
        <v>348</v>
      </c>
      <c r="H14" s="9" t="s">
        <v>332</v>
      </c>
      <c r="I14" s="9" t="s">
        <v>321</v>
      </c>
      <c r="J14" s="17" t="s">
        <v>352</v>
      </c>
    </row>
    <row r="15" spans="1:10" ht="45.95" customHeight="1">
      <c r="A15" s="190" t="s">
        <v>294</v>
      </c>
      <c r="B15" s="235"/>
      <c r="C15" s="9" t="s">
        <v>334</v>
      </c>
      <c r="D15" s="9" t="s">
        <v>335</v>
      </c>
      <c r="E15" s="17" t="s">
        <v>353</v>
      </c>
      <c r="F15" s="9" t="s">
        <v>318</v>
      </c>
      <c r="G15" s="17" t="s">
        <v>348</v>
      </c>
      <c r="H15" s="9" t="s">
        <v>332</v>
      </c>
      <c r="I15" s="9" t="s">
        <v>321</v>
      </c>
      <c r="J15" s="17" t="s">
        <v>354</v>
      </c>
    </row>
    <row r="16" spans="1:10" ht="45.95" customHeight="1">
      <c r="A16" s="190" t="s">
        <v>294</v>
      </c>
      <c r="B16" s="236"/>
      <c r="C16" s="9" t="s">
        <v>339</v>
      </c>
      <c r="D16" s="9" t="s">
        <v>340</v>
      </c>
      <c r="E16" s="17" t="s">
        <v>355</v>
      </c>
      <c r="F16" s="9" t="s">
        <v>318</v>
      </c>
      <c r="G16" s="17" t="s">
        <v>331</v>
      </c>
      <c r="H16" s="9" t="s">
        <v>332</v>
      </c>
      <c r="I16" s="9" t="s">
        <v>321</v>
      </c>
      <c r="J16" s="17" t="s">
        <v>356</v>
      </c>
    </row>
    <row r="17" spans="1:10" ht="45.95" customHeight="1">
      <c r="A17" s="190" t="s">
        <v>291</v>
      </c>
      <c r="B17" s="234" t="s">
        <v>357</v>
      </c>
      <c r="C17" s="9" t="s">
        <v>315</v>
      </c>
      <c r="D17" s="9" t="s">
        <v>316</v>
      </c>
      <c r="E17" s="17" t="s">
        <v>358</v>
      </c>
      <c r="F17" s="9" t="s">
        <v>318</v>
      </c>
      <c r="G17" s="17">
        <v>299.64999999999998</v>
      </c>
      <c r="H17" s="9" t="s">
        <v>359</v>
      </c>
      <c r="I17" s="9" t="s">
        <v>321</v>
      </c>
      <c r="J17" s="17" t="s">
        <v>360</v>
      </c>
    </row>
    <row r="18" spans="1:10" ht="45.95" customHeight="1">
      <c r="A18" s="190" t="s">
        <v>291</v>
      </c>
      <c r="B18" s="235"/>
      <c r="C18" s="9" t="s">
        <v>315</v>
      </c>
      <c r="D18" s="9" t="s">
        <v>350</v>
      </c>
      <c r="E18" s="17" t="s">
        <v>361</v>
      </c>
      <c r="F18" s="9" t="s">
        <v>318</v>
      </c>
      <c r="G18" s="17" t="s">
        <v>362</v>
      </c>
      <c r="H18" s="9" t="s">
        <v>332</v>
      </c>
      <c r="I18" s="9" t="s">
        <v>321</v>
      </c>
      <c r="J18" s="17" t="s">
        <v>363</v>
      </c>
    </row>
    <row r="19" spans="1:10" ht="45.95" customHeight="1">
      <c r="A19" s="190" t="s">
        <v>291</v>
      </c>
      <c r="B19" s="235"/>
      <c r="C19" s="9" t="s">
        <v>334</v>
      </c>
      <c r="D19" s="9" t="s">
        <v>335</v>
      </c>
      <c r="E19" s="17" t="s">
        <v>364</v>
      </c>
      <c r="F19" s="9" t="s">
        <v>325</v>
      </c>
      <c r="G19" s="17" t="s">
        <v>365</v>
      </c>
      <c r="H19" s="9" t="s">
        <v>366</v>
      </c>
      <c r="I19" s="9" t="s">
        <v>321</v>
      </c>
      <c r="J19" s="17" t="s">
        <v>338</v>
      </c>
    </row>
    <row r="20" spans="1:10" ht="45.95" customHeight="1">
      <c r="A20" s="190" t="s">
        <v>291</v>
      </c>
      <c r="B20" s="235"/>
      <c r="C20" s="9" t="s">
        <v>334</v>
      </c>
      <c r="D20" s="9" t="s">
        <v>367</v>
      </c>
      <c r="E20" s="17" t="s">
        <v>368</v>
      </c>
      <c r="F20" s="9" t="s">
        <v>369</v>
      </c>
      <c r="G20" s="17" t="s">
        <v>370</v>
      </c>
      <c r="H20" s="9" t="s">
        <v>371</v>
      </c>
      <c r="I20" s="9" t="s">
        <v>321</v>
      </c>
      <c r="J20" s="17" t="s">
        <v>354</v>
      </c>
    </row>
    <row r="21" spans="1:10" ht="45.95" customHeight="1">
      <c r="A21" s="190" t="s">
        <v>291</v>
      </c>
      <c r="B21" s="235"/>
      <c r="C21" s="9" t="s">
        <v>334</v>
      </c>
      <c r="D21" s="9" t="s">
        <v>372</v>
      </c>
      <c r="E21" s="17" t="s">
        <v>373</v>
      </c>
      <c r="F21" s="9" t="s">
        <v>318</v>
      </c>
      <c r="G21" s="17" t="s">
        <v>374</v>
      </c>
      <c r="H21" s="9" t="s">
        <v>332</v>
      </c>
      <c r="I21" s="9" t="s">
        <v>321</v>
      </c>
      <c r="J21" s="17" t="s">
        <v>375</v>
      </c>
    </row>
    <row r="22" spans="1:10" ht="45.95" customHeight="1">
      <c r="A22" s="190" t="s">
        <v>291</v>
      </c>
      <c r="B22" s="236"/>
      <c r="C22" s="9" t="s">
        <v>339</v>
      </c>
      <c r="D22" s="9" t="s">
        <v>340</v>
      </c>
      <c r="E22" s="17" t="s">
        <v>376</v>
      </c>
      <c r="F22" s="9" t="s">
        <v>318</v>
      </c>
      <c r="G22" s="17" t="s">
        <v>331</v>
      </c>
      <c r="H22" s="9" t="s">
        <v>332</v>
      </c>
      <c r="I22" s="9" t="s">
        <v>321</v>
      </c>
      <c r="J22" s="17" t="s">
        <v>377</v>
      </c>
    </row>
    <row r="23" spans="1:10" ht="45.95" customHeight="1">
      <c r="A23" s="190" t="s">
        <v>436</v>
      </c>
      <c r="B23" s="234" t="s">
        <v>437</v>
      </c>
      <c r="C23" s="9" t="s">
        <v>315</v>
      </c>
      <c r="D23" s="9" t="s">
        <v>316</v>
      </c>
      <c r="E23" s="17" t="s">
        <v>378</v>
      </c>
      <c r="F23" s="9" t="s">
        <v>318</v>
      </c>
      <c r="G23" s="17" t="s">
        <v>379</v>
      </c>
      <c r="H23" s="9" t="s">
        <v>380</v>
      </c>
      <c r="I23" s="9" t="s">
        <v>321</v>
      </c>
      <c r="J23" s="17" t="s">
        <v>381</v>
      </c>
    </row>
    <row r="24" spans="1:10" ht="45.95" customHeight="1">
      <c r="A24" s="190" t="s">
        <v>301</v>
      </c>
      <c r="B24" s="235"/>
      <c r="C24" s="9" t="s">
        <v>315</v>
      </c>
      <c r="D24" s="9" t="s">
        <v>350</v>
      </c>
      <c r="E24" s="17" t="s">
        <v>438</v>
      </c>
      <c r="F24" s="9" t="s">
        <v>318</v>
      </c>
      <c r="G24" s="17" t="s">
        <v>382</v>
      </c>
      <c r="H24" s="9" t="s">
        <v>332</v>
      </c>
      <c r="I24" s="9" t="s">
        <v>321</v>
      </c>
      <c r="J24" s="17" t="s">
        <v>383</v>
      </c>
    </row>
    <row r="25" spans="1:10" ht="45.95" customHeight="1">
      <c r="A25" s="190" t="s">
        <v>301</v>
      </c>
      <c r="B25" s="235"/>
      <c r="C25" s="9" t="s">
        <v>334</v>
      </c>
      <c r="D25" s="9" t="s">
        <v>335</v>
      </c>
      <c r="E25" s="17" t="s">
        <v>384</v>
      </c>
      <c r="F25" s="9" t="s">
        <v>318</v>
      </c>
      <c r="G25" s="17" t="s">
        <v>374</v>
      </c>
      <c r="H25" s="9" t="s">
        <v>332</v>
      </c>
      <c r="I25" s="9" t="s">
        <v>321</v>
      </c>
      <c r="J25" s="17" t="s">
        <v>385</v>
      </c>
    </row>
    <row r="26" spans="1:10" ht="45.95" customHeight="1">
      <c r="A26" s="190" t="s">
        <v>301</v>
      </c>
      <c r="B26" s="235"/>
      <c r="C26" s="9" t="s">
        <v>334</v>
      </c>
      <c r="D26" s="9" t="s">
        <v>372</v>
      </c>
      <c r="E26" s="17" t="s">
        <v>386</v>
      </c>
      <c r="F26" s="9" t="s">
        <v>318</v>
      </c>
      <c r="G26" s="17" t="s">
        <v>374</v>
      </c>
      <c r="H26" s="9" t="s">
        <v>332</v>
      </c>
      <c r="I26" s="9" t="s">
        <v>321</v>
      </c>
      <c r="J26" s="17" t="s">
        <v>387</v>
      </c>
    </row>
    <row r="27" spans="1:10" ht="45.95" customHeight="1">
      <c r="A27" s="190" t="s">
        <v>301</v>
      </c>
      <c r="B27" s="236"/>
      <c r="C27" s="9" t="s">
        <v>339</v>
      </c>
      <c r="D27" s="9" t="s">
        <v>340</v>
      </c>
      <c r="E27" s="17" t="s">
        <v>388</v>
      </c>
      <c r="F27" s="9" t="s">
        <v>318</v>
      </c>
      <c r="G27" s="17" t="s">
        <v>382</v>
      </c>
      <c r="H27" s="9" t="s">
        <v>332</v>
      </c>
      <c r="I27" s="9" t="s">
        <v>321</v>
      </c>
      <c r="J27" s="17" t="s">
        <v>389</v>
      </c>
    </row>
  </sheetData>
  <mergeCells count="10">
    <mergeCell ref="A23:A27"/>
    <mergeCell ref="B7:B11"/>
    <mergeCell ref="B12:B16"/>
    <mergeCell ref="B17:B22"/>
    <mergeCell ref="B23:B27"/>
    <mergeCell ref="A2:J2"/>
    <mergeCell ref="A3:H3"/>
    <mergeCell ref="A7:A11"/>
    <mergeCell ref="A12:A16"/>
    <mergeCell ref="A17:A22"/>
  </mergeCells>
  <phoneticPr fontId="29" type="noConversion"/>
  <printOptions horizontalCentered="1"/>
  <pageMargins left="1" right="1" top="0.75" bottom="0.75" header="0" footer="0"/>
  <pageSetup paperSize="9" scale="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5</vt:i4>
      </vt:variant>
    </vt:vector>
  </HeadingPairs>
  <TitlesOfParts>
    <vt:vector size="23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  <vt:lpstr>Sheet1</vt:lpstr>
      <vt:lpstr>“三公”经费支出预算表03!Print_Titles</vt:lpstr>
      <vt:lpstr>'部门财政拨款收支预算总表02-1'!Print_Titles</vt:lpstr>
      <vt:lpstr>部门政府性基金预算支出预算表06!Print_Titles</vt:lpstr>
      <vt:lpstr>新增资产配置表10!Print_Titles</vt:lpstr>
      <vt:lpstr>'一般公共预算支出预算表02-2'!Print_Titles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2025-03-13T00:27:00Z</dcterms:created>
  <dcterms:modified xsi:type="dcterms:W3CDTF">2025-03-18T02:07:02Z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