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Administrator\Desktop\2025预算公开\县交通局\"/>
    </mc:Choice>
  </mc:AlternateContent>
  <xr:revisionPtr revIDLastSave="0" documentId="13_ncr:1_{0C70AD7D-2571-45D7-92B3-6E2F320831F6}" xr6:coauthVersionLast="47" xr6:coauthVersionMax="47" xr10:uidLastSave="{00000000-0000-0000-0000-000000000000}"/>
  <bookViews>
    <workbookView xWindow="-120" yWindow="-120" windowWidth="29040" windowHeight="15990" tabRatio="732" firstSheet="4" activeTab="8" xr2:uid="{00000000-000D-0000-FFFF-FFFF00000000}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县对下转移支付预算表09-1" sheetId="13" r:id="rId13"/>
    <sheet name="县对下转移支付绩效目标表09-2" sheetId="14" r:id="rId14"/>
    <sheet name="新增资产配置表10" sheetId="15" r:id="rId15"/>
    <sheet name="转移支付补助项目支出预算表11" sheetId="16" r:id="rId16"/>
    <sheet name="部门项目中期规划预算表12" sheetId="17" r:id="rId17"/>
  </sheets>
  <definedNames>
    <definedName name="_xlnm.Print_Titles" localSheetId="5">'“三公”经费支出预算表03'!$1:$6</definedName>
    <definedName name="_xlnm.Print_Titles" localSheetId="3">'部门财政拨款收支预算总表02-1'!$1:$6</definedName>
    <definedName name="_xlnm.Print_Titles" localSheetId="9">部门政府性基金预算支出预算表06!$1:$6</definedName>
    <definedName name="_xlnm.Print_Titles" localSheetId="14">新增资产配置表10!$1:$6</definedName>
    <definedName name="_xlnm.Print_Titles" localSheetId="4">'一般公共预算支出预算表02-2'!$1:$5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" i="17" l="1"/>
  <c r="F5" i="17"/>
  <c r="E5" i="17"/>
  <c r="A3" i="17"/>
  <c r="A2" i="17"/>
  <c r="A3" i="16"/>
  <c r="A2" i="16"/>
  <c r="A3" i="15"/>
  <c r="A2" i="15"/>
  <c r="A3" i="14"/>
  <c r="A2" i="14"/>
  <c r="A3" i="13"/>
  <c r="A2" i="13"/>
  <c r="A3" i="12"/>
  <c r="A2" i="12"/>
  <c r="A3" i="11"/>
  <c r="A2" i="11"/>
  <c r="A3" i="10"/>
  <c r="A2" i="10"/>
  <c r="A3" i="9"/>
  <c r="A2" i="9"/>
  <c r="A3" i="8"/>
  <c r="A2" i="8"/>
  <c r="A3" i="7"/>
  <c r="A2" i="7"/>
  <c r="A3" i="6"/>
  <c r="A2" i="6"/>
  <c r="A3" i="5"/>
  <c r="A2" i="5"/>
  <c r="D5" i="4"/>
  <c r="B5" i="4"/>
  <c r="A3" i="4"/>
  <c r="A2" i="4"/>
  <c r="A3" i="3"/>
  <c r="A2" i="3"/>
  <c r="A3" i="2"/>
  <c r="A2" i="2"/>
  <c r="D38" i="1"/>
  <c r="B37" i="1"/>
  <c r="B34" i="1"/>
  <c r="B38" i="1" s="1"/>
  <c r="D5" i="1"/>
  <c r="B5" i="1"/>
  <c r="A3" i="1"/>
  <c r="A2" i="1"/>
</calcChain>
</file>

<file path=xl/sharedStrings.xml><?xml version="1.0" encoding="utf-8"?>
<sst xmlns="http://schemas.openxmlformats.org/spreadsheetml/2006/main" count="1094" uniqueCount="414">
  <si>
    <t>预算01-1表</t>
  </si>
  <si>
    <t>单位:元</t>
  </si>
  <si>
    <t>收        入</t>
  </si>
  <si>
    <t>支        出</t>
  </si>
  <si>
    <t>项      目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</si>
  <si>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</si>
  <si>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</si>
  <si>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</si>
  <si>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</si>
  <si>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</si>
  <si>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</si>
  <si>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</si>
  <si>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</si>
  <si>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</si>
  <si>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五、单位资金收入</t>
  </si>
  <si>
    <t>五、教育支出</t>
  </si>
  <si>
    <t xml:space="preserve"> 1、事业收入</t>
  </si>
  <si>
    <t>六、科学技术支出</t>
  </si>
  <si>
    <t xml:space="preserve"> 2、事业单位经营收入</t>
  </si>
  <si>
    <t>七、文化旅游体育与传媒支出</t>
  </si>
  <si>
    <t xml:space="preserve"> 3、上级补助收入</t>
  </si>
  <si>
    <t>八、社会保障和就业支出</t>
  </si>
  <si>
    <t xml:space="preserve"> 4、附属单位上缴收入</t>
  </si>
  <si>
    <t>九、卫生健康支出</t>
  </si>
  <si>
    <t xml:space="preserve"> 5、其他收入</t>
  </si>
  <si>
    <t>十、节能环保支出</t>
  </si>
  <si>
    <t>　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</si>
  <si>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</si>
  <si>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</si>
  <si>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</si>
  <si>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</si>
  <si>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</si>
  <si>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</si>
  <si>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</si>
  <si>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</si>
  <si>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</si>
  <si>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</si>
  <si>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</si>
  <si>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</si>
  <si>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二十三、预备费</t>
  </si>
  <si>
    <t>二十四、其他支出</t>
  </si>
  <si>
    <t>二十五、债务还本支出</t>
  </si>
  <si>
    <t>二十六、债务付息支出</t>
  </si>
  <si>
    <t>二十七、债务发行费用支出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</si>
  <si>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</si>
  <si>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</si>
  <si>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</si>
  <si>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</si>
  <si>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</si>
  <si>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</si>
  <si>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</si>
  <si>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</si>
  <si>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出 总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</si>
  <si>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</si>
  <si>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</si>
  <si>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</si>
  <si>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</si>
  <si>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</si>
  <si>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</si>
  <si>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</si>
  <si>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</si>
  <si>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</si>
  <si>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</si>
  <si>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单位资金收入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</si>
  <si>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</si>
  <si>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</si>
  <si>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</si>
  <si>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</si>
  <si>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</si>
  <si>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</si>
  <si>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123001</t>
  </si>
  <si>
    <t>永德县交通运输局</t>
  </si>
  <si>
    <t>预算01-3表</t>
  </si>
  <si>
    <t>科目编码</t>
  </si>
  <si>
    <t>科目名称</t>
  </si>
  <si>
    <t>基本支出</t>
  </si>
  <si>
    <t>项目支出</t>
  </si>
  <si>
    <t>财政专户管理的支出</t>
  </si>
  <si>
    <t>单位资金</t>
  </si>
  <si>
    <t>事业支出</t>
  </si>
  <si>
    <t>事业单位
经营支出</t>
  </si>
  <si>
    <t>上级补助支出</t>
  </si>
  <si>
    <t>附属单位补助支出</t>
  </si>
  <si>
    <t>其他支出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</si>
  <si>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</si>
  <si>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</si>
  <si>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</si>
  <si>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</si>
  <si>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</si>
  <si>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</si>
  <si>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2080505</t>
  </si>
  <si>
    <t>机关事业单位基本养老保险缴费支出</t>
  </si>
  <si>
    <t>2080599</t>
  </si>
  <si>
    <t>其他行政事业单位养老支出</t>
  </si>
  <si>
    <t>20808</t>
  </si>
  <si>
    <t>抚恤</t>
  </si>
  <si>
    <t>2080801</t>
  </si>
  <si>
    <t>死亡抚恤</t>
  </si>
  <si>
    <t>210</t>
  </si>
  <si>
    <t>卫生健康支出</t>
  </si>
  <si>
    <t>21011</t>
  </si>
  <si>
    <t>行政事业单位医疗</t>
  </si>
  <si>
    <t>2101101</t>
  </si>
  <si>
    <t>行政单位医疗</t>
  </si>
  <si>
    <t>2101199</t>
  </si>
  <si>
    <t>其他行政事业单位医疗支出</t>
  </si>
  <si>
    <t>214</t>
  </si>
  <si>
    <t>交通运输支出</t>
  </si>
  <si>
    <t>21401</t>
  </si>
  <si>
    <t>公路水路运输</t>
  </si>
  <si>
    <t>2140101</t>
  </si>
  <si>
    <t>行政运行</t>
  </si>
  <si>
    <t>2140102</t>
  </si>
  <si>
    <t>一般行政管理事务</t>
  </si>
  <si>
    <t>2140104</t>
  </si>
  <si>
    <t>公路建设</t>
  </si>
  <si>
    <t>2140106</t>
  </si>
  <si>
    <t>公路养护</t>
  </si>
  <si>
    <t>2140199</t>
  </si>
  <si>
    <t>其他公路水路运输支出</t>
  </si>
  <si>
    <t>221</t>
  </si>
  <si>
    <t>住房保障支出</t>
  </si>
  <si>
    <t>22102</t>
  </si>
  <si>
    <t>住房改革支出</t>
  </si>
  <si>
    <t>2210201</t>
  </si>
  <si>
    <t>住房公积金</t>
  </si>
  <si>
    <t>合  计</t>
  </si>
  <si>
    <t>预算02-1表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</si>
  <si>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</si>
  <si>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</si>
  <si>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</si>
  <si>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</si>
  <si>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</si>
  <si>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</si>
  <si>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</si>
  <si>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</si>
  <si>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</si>
  <si>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</si>
  <si>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</si>
  <si>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</si>
  <si>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</si>
  <si>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</si>
  <si>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</si>
  <si>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</si>
  <si>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</si>
  <si>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</si>
  <si>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</si>
  <si>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</si>
  <si>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</si>
  <si>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</si>
  <si>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</si>
  <si>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</si>
  <si>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</si>
  <si>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</si>
  <si>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</si>
  <si>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</si>
  <si>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</si>
  <si>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</si>
  <si>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</si>
  <si>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（二十五）债务还本支出</t>
  </si>
  <si>
    <t>（二十六）债务付息支出</t>
  </si>
  <si>
    <t>（二十七）债务发行费用支出</t>
  </si>
  <si>
    <t>二、年终结转结余</t>
  </si>
  <si>
    <t>收 入 总 计</t>
  </si>
  <si>
    <t>预算02-2表</t>
  </si>
  <si>
    <t>部门预算支出功能分类科目</t>
  </si>
  <si>
    <t>人员经费</t>
  </si>
  <si>
    <t>公用经费</t>
  </si>
  <si>
    <t>1</t>
  </si>
  <si>
    <t>2</t>
  </si>
  <si>
    <t>3</t>
  </si>
  <si>
    <t>5</t>
  </si>
  <si>
    <t>6</t>
  </si>
  <si>
    <t>7</t>
  </si>
  <si>
    <t>预算03表</t>
  </si>
  <si>
    <t>单位：元</t>
  </si>
  <si>
    <t>资金性质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</si>
  <si>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</si>
  <si>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</si>
  <si>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</si>
  <si>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</si>
  <si>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</si>
  <si>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</si>
  <si>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上级资金</t>
  </si>
  <si>
    <t>本级财力安排</t>
  </si>
  <si>
    <t>自有资金</t>
  </si>
  <si>
    <t>非财政拨款</t>
  </si>
  <si>
    <t>预算04表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</si>
  <si>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</si>
  <si>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</si>
  <si>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</si>
  <si>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</si>
  <si>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</si>
  <si>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</si>
  <si>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</si>
  <si>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</si>
  <si>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</si>
  <si>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</si>
  <si>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</si>
  <si>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</si>
  <si>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</si>
  <si>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</si>
  <si>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</si>
  <si>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</si>
  <si>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</si>
  <si>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530923210000000017247</t>
  </si>
  <si>
    <t>事业单位工资支出</t>
  </si>
  <si>
    <t>30101</t>
  </si>
  <si>
    <t>基本工资</t>
  </si>
  <si>
    <t>530923210000000017246</t>
  </si>
  <si>
    <t>行政单位工资支出</t>
  </si>
  <si>
    <t>30102</t>
  </si>
  <si>
    <t>津贴补贴</t>
  </si>
  <si>
    <t>2130104</t>
  </si>
  <si>
    <t>事业运行</t>
  </si>
  <si>
    <t>2010301</t>
  </si>
  <si>
    <t>30103</t>
  </si>
  <si>
    <t>奖金</t>
  </si>
  <si>
    <t>530923231100001442087</t>
  </si>
  <si>
    <t>公务员基础绩效奖</t>
  </si>
  <si>
    <t>530923231100001442106</t>
  </si>
  <si>
    <t>事业人员参照公务员规范后绩效奖</t>
  </si>
  <si>
    <t>30107</t>
  </si>
  <si>
    <t>绩效工资</t>
  </si>
  <si>
    <t>530923210000000017248</t>
  </si>
  <si>
    <t>社会保障缴费</t>
  </si>
  <si>
    <t>30108</t>
  </si>
  <si>
    <t>机关事业单位基本养老保险缴费</t>
  </si>
  <si>
    <t>2080506</t>
  </si>
  <si>
    <t>机关事业单位职业年金缴费支出</t>
  </si>
  <si>
    <t>30109</t>
  </si>
  <si>
    <t>职业年金缴费</t>
  </si>
  <si>
    <t>30110</t>
  </si>
  <si>
    <t>职工基本医疗保险缴费</t>
  </si>
  <si>
    <t>2101102</t>
  </si>
  <si>
    <t>事业单位医疗</t>
  </si>
  <si>
    <t>30112</t>
  </si>
  <si>
    <t>其他社会保障缴费</t>
  </si>
  <si>
    <t>530923210000000017249</t>
  </si>
  <si>
    <t>30113</t>
  </si>
  <si>
    <t>530923231100001300431</t>
  </si>
  <si>
    <t>编外人员工资支出</t>
  </si>
  <si>
    <t>30199</t>
  </si>
  <si>
    <t>其他工资福利支出</t>
  </si>
  <si>
    <t>530923210000000017256</t>
  </si>
  <si>
    <t>公务用车运行维护费</t>
  </si>
  <si>
    <t>30231</t>
  </si>
  <si>
    <t>530923210000000017260</t>
  </si>
  <si>
    <t>运转类公用经费</t>
  </si>
  <si>
    <t>30211</t>
  </si>
  <si>
    <t>差旅费</t>
  </si>
  <si>
    <t>530923241100002319848</t>
  </si>
  <si>
    <t>公务接待费（公用经费）</t>
  </si>
  <si>
    <t>30217</t>
  </si>
  <si>
    <t>30205</t>
  </si>
  <si>
    <t>水费</t>
  </si>
  <si>
    <t>30206</t>
  </si>
  <si>
    <t>电费</t>
  </si>
  <si>
    <t>30201</t>
  </si>
  <si>
    <t>办公费</t>
  </si>
  <si>
    <t>530923251100003854872</t>
  </si>
  <si>
    <t>离退休干部党支部党建工作经费</t>
  </si>
  <si>
    <t>30299</t>
  </si>
  <si>
    <t>其他商品和服务支出</t>
  </si>
  <si>
    <t>530923221100000435005</t>
  </si>
  <si>
    <t>工会经费</t>
  </si>
  <si>
    <t>30228</t>
  </si>
  <si>
    <t>530923210000000017258</t>
  </si>
  <si>
    <t>公务交通补贴</t>
  </si>
  <si>
    <t>30239</t>
  </si>
  <si>
    <t>其他交通费用</t>
  </si>
  <si>
    <t>530923210000000017259</t>
  </si>
  <si>
    <t>离退休公用经费</t>
  </si>
  <si>
    <t>530923210000000019644</t>
  </si>
  <si>
    <t>退休费</t>
  </si>
  <si>
    <t>30302</t>
  </si>
  <si>
    <t>530923231100001446189</t>
  </si>
  <si>
    <t>机关事业单位职工及军人抚恤补助</t>
  </si>
  <si>
    <t>30305</t>
  </si>
  <si>
    <t>生活补助</t>
  </si>
  <si>
    <t>530923241100002319856</t>
  </si>
  <si>
    <t>地方养护段退休人员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</si>
  <si>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</si>
  <si>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</si>
  <si>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</si>
  <si>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</si>
  <si>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</si>
  <si>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</si>
  <si>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</si>
  <si>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高速公路债务本息资金</t>
  </si>
  <si>
    <t>专项业务类</t>
  </si>
  <si>
    <t>530923251100003935693</t>
  </si>
  <si>
    <t>31005</t>
  </si>
  <si>
    <t>基础设施建设</t>
  </si>
  <si>
    <t>农村公路日常养护县级配套专项资金</t>
  </si>
  <si>
    <t>事业发展类</t>
  </si>
  <si>
    <t>530923221100000498173</t>
  </si>
  <si>
    <t>30204</t>
  </si>
  <si>
    <t>手续费</t>
  </si>
  <si>
    <t>30207</t>
  </si>
  <si>
    <t>邮电费</t>
  </si>
  <si>
    <t>重大项目指挥部春节慰问补助资金</t>
  </si>
  <si>
    <t>530923231100001652219</t>
  </si>
  <si>
    <t>预算05-2表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</si>
  <si>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</si>
  <si>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</si>
  <si>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</si>
  <si>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</si>
  <si>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</si>
  <si>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</si>
  <si>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</si>
  <si>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</si>
  <si>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</si>
  <si>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</si>
  <si>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做好地方管养省道14.257公里、县道551.237公里、乡道1310.889公里、村道954.657公里的管理养护工作，确保农村道路基础设施资产得到妥善管理，保持公路基础设施良好技术状况水平。</t>
  </si>
  <si>
    <t>产出指标</t>
  </si>
  <si>
    <t>数量指标</t>
  </si>
  <si>
    <t>省道里程</t>
  </si>
  <si>
    <t>=</t>
  </si>
  <si>
    <t>14.257</t>
  </si>
  <si>
    <t>公里</t>
  </si>
  <si>
    <t>定量指标</t>
  </si>
  <si>
    <t>县道里程</t>
  </si>
  <si>
    <t>551.237</t>
  </si>
  <si>
    <t>管养农村公路426条2622.272公里，其中：地方管养省道1条14.257公里、县道20条563.037公里、乡道143条1310.889公里、村道262条734.089公里以及地方管养桥梁（共计3452.68延米）。</t>
  </si>
  <si>
    <t>乡道里程</t>
  </si>
  <si>
    <t>1310.889</t>
  </si>
  <si>
    <t>村道里程</t>
  </si>
  <si>
    <t>450.22</t>
  </si>
  <si>
    <t>管养村道里程</t>
  </si>
  <si>
    <t>质量指标</t>
  </si>
  <si>
    <t>资金使用合规性</t>
  </si>
  <si>
    <t>是</t>
  </si>
  <si>
    <t>%</t>
  </si>
  <si>
    <t>定性指标</t>
  </si>
  <si>
    <t>省级配套资金占40%、市级配套资金占20% 、县级配套资金占20%。按此计算：县级财政承担528万元并纳入县财政预算。</t>
  </si>
  <si>
    <t>列养率</t>
  </si>
  <si>
    <t>100%</t>
  </si>
  <si>
    <t>地方管养国道49.81公里；地方管养省道24.775公里；管养县道512.974公里；管养乡道1239.368公里；管养村道361.794公里；管养大桥、特大桥504.5延米。空</t>
  </si>
  <si>
    <t>时效指标</t>
  </si>
  <si>
    <t>按期完成投资</t>
  </si>
  <si>
    <t>效益指标</t>
  </si>
  <si>
    <t>经济效益</t>
  </si>
  <si>
    <t>对经济发展的促进作用明显</t>
  </si>
  <si>
    <t>明显</t>
  </si>
  <si>
    <t>社会效益</t>
  </si>
  <si>
    <t>基本公共服务水平提升；公路安全水平提升</t>
  </si>
  <si>
    <t>提升</t>
  </si>
  <si>
    <t>生态效益</t>
  </si>
  <si>
    <t>交通建设符合环评审批要求</t>
  </si>
  <si>
    <t>符合</t>
  </si>
  <si>
    <t>可持续影响</t>
  </si>
  <si>
    <t>适应未来一定时期内交通需求</t>
  </si>
  <si>
    <t>满意度指标</t>
  </si>
  <si>
    <t>服务对象满意度</t>
  </si>
  <si>
    <t>改善通行服务水平群众满意度</t>
  </si>
  <si>
    <t>&gt;=</t>
  </si>
  <si>
    <t>80%</t>
  </si>
  <si>
    <t>高速公路债务本息、高速公路建设项目国家开发银行专项建设基金分级承担本息、政府债务限额置换隐性债务高速公路分级承担资金拨付，推动高速公路建设。</t>
  </si>
  <si>
    <t>对经济发展的促进作用</t>
  </si>
  <si>
    <t>基本公共服务水平</t>
  </si>
  <si>
    <t>做好中国十九冶集团有限公司永勐高速公路第二施工总承包部、云南建投永勐高速公路第一施工总承包部、云南永勐高速公路建设开发有限公司、临沧市国道219线二级公路龙镇桥至永德段建设分指挥部，云南交投集团公路建设有限公司国道G219线临沧龙镇桥至永德(户乃)段公路工程项目经理部春节慰问。</t>
  </si>
  <si>
    <t>按期完成</t>
  </si>
  <si>
    <t>反映对经济发展的促进作用</t>
  </si>
  <si>
    <t>反映基本公共服务水平</t>
  </si>
  <si>
    <t>受益群众满意度</t>
  </si>
  <si>
    <t>80</t>
  </si>
  <si>
    <t>反映受益群众的满意程度。</t>
  </si>
  <si>
    <t>预算06表</t>
  </si>
  <si>
    <t>政府性基金预算支出预算表</t>
  </si>
  <si>
    <t>单位名称：临沧市发展和改革委员会</t>
  </si>
  <si>
    <t>本年政府性基金预算支出</t>
  </si>
  <si>
    <t>预算07表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</si>
  <si>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</si>
  <si>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</si>
  <si>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</si>
  <si>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</si>
  <si>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</si>
  <si>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</si>
  <si>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</si>
  <si>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</si>
  <si>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</si>
  <si>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公务车用油</t>
  </si>
  <si>
    <t>车辆加油、添加燃料服务</t>
  </si>
  <si>
    <t>批</t>
  </si>
  <si>
    <t>公务车保险</t>
  </si>
  <si>
    <t>机动车保险服务</t>
  </si>
  <si>
    <t>年</t>
  </si>
  <si>
    <t>预算08表</t>
  </si>
  <si>
    <t>政府购买服务项目</t>
  </si>
  <si>
    <t>政府购买服务目录</t>
  </si>
  <si>
    <t>预算09-1表</t>
  </si>
  <si>
    <t>单位名称（项目）</t>
  </si>
  <si>
    <t>地区</t>
  </si>
  <si>
    <t>政府性基金</t>
  </si>
  <si>
    <t>-</t>
  </si>
  <si>
    <t>预算09-2表</t>
  </si>
  <si>
    <t>预算10表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</si>
  <si>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</si>
  <si>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</si>
  <si>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</si>
  <si>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</si>
  <si>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</si>
  <si>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</si>
  <si>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</si>
  <si>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预算11表</t>
  </si>
  <si>
    <t>上级补助</t>
  </si>
  <si>
    <t>预算12表</t>
  </si>
  <si>
    <t>项目级次</t>
  </si>
  <si>
    <t>311 专项业务类</t>
  </si>
  <si>
    <t>本级</t>
  </si>
  <si>
    <t>313 事业发展类</t>
  </si>
  <si>
    <t/>
  </si>
  <si>
    <t>通过本项目的实施，加大对口资金投入，能加强永德县农村道路基础设施养护工作，有效调动养护工作积极性，促进永德县农村公路日常养护工作的良性发展，进一步巩固拓展脱贫攻坚成果。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</si>
</sst>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.00;\-#,##0.00;;@"/>
    <numFmt numFmtId="177" formatCode="#,##0;\-#,##0;;@"/>
    <numFmt numFmtId="178" formatCode="hh:mm:ss"/>
    <numFmt numFmtId="179" formatCode="yyyy\-mm\-dd"/>
    <numFmt numFmtId="180" formatCode="yyyy\-mm\-dd\ hh:mm:ss"/>
  </numFmts>
  <fonts count="31">
    <font>
      <sz val="9"/>
      <color rgb="FF000000"/>
      <name val="Microsoft YaHei UI"/>
    </font>
    <font>
      <sz val="9"/>
      <name val="宋体"/>
      <charset val="134"/>
    </font>
    <font>
      <sz val="9"/>
      <color rgb="FF000000"/>
      <name val="宋体"/>
      <charset val="134"/>
    </font>
    <font>
      <sz val="22"/>
      <color rgb="FF000000"/>
      <name val="方正小标宋简体"/>
      <family val="3"/>
      <charset val="134"/>
    </font>
    <font>
      <sz val="19"/>
      <color rgb="FF000000"/>
      <name val="宋体"/>
      <family val="3"/>
      <charset val="134"/>
    </font>
    <font>
      <b/>
      <sz val="11"/>
      <color rgb="FF000000"/>
      <name val="宋体"/>
      <family val="3"/>
      <charset val="134"/>
    </font>
    <font>
      <sz val="11"/>
      <color rgb="FF000000"/>
      <name val="宋体"/>
      <family val="3"/>
      <charset val="134"/>
    </font>
    <font>
      <sz val="10"/>
      <name val="宋体"/>
      <family val="3"/>
      <charset val="134"/>
    </font>
    <font>
      <b/>
      <sz val="9"/>
      <name val="宋体"/>
      <family val="3"/>
      <charset val="134"/>
    </font>
    <font>
      <b/>
      <sz val="9"/>
      <color rgb="FF000000"/>
      <name val="宋体"/>
      <family val="3"/>
      <charset val="134"/>
    </font>
    <font>
      <sz val="10"/>
      <color rgb="FF000000"/>
      <name val="Arial"/>
      <family val="2"/>
    </font>
    <font>
      <sz val="10"/>
      <color rgb="FF000000"/>
      <name val="宋体"/>
      <family val="3"/>
      <charset val="134"/>
    </font>
    <font>
      <sz val="30"/>
      <color rgb="FF000000"/>
      <name val="宋体"/>
      <family val="3"/>
      <charset val="134"/>
    </font>
    <font>
      <sz val="9"/>
      <name val="Microsoft YaHei UI"/>
      <family val="2"/>
      <charset val="134"/>
    </font>
    <font>
      <sz val="28"/>
      <color rgb="FF000000"/>
      <name val="宋体"/>
      <family val="3"/>
      <charset val="134"/>
    </font>
    <font>
      <sz val="10"/>
      <color rgb="FF000000"/>
      <name val="Microsoft YaHei UI"/>
      <family val="2"/>
      <charset val="134"/>
    </font>
    <font>
      <sz val="20"/>
      <color rgb="FF000000"/>
      <name val="宋体"/>
      <family val="3"/>
      <charset val="134"/>
    </font>
    <font>
      <b/>
      <sz val="10"/>
      <color rgb="FF000000"/>
      <name val="宋体"/>
      <family val="3"/>
      <charset val="134"/>
    </font>
    <font>
      <sz val="21"/>
      <color rgb="FF000000"/>
      <name val="宋体"/>
      <family val="3"/>
      <charset val="134"/>
    </font>
    <font>
      <sz val="10"/>
      <color theme="1"/>
      <name val="宋体"/>
      <family val="3"/>
      <charset val="134"/>
    </font>
    <font>
      <b/>
      <sz val="23"/>
      <color rgb="FF000000"/>
      <name val="宋体"/>
      <family val="3"/>
      <charset val="134"/>
    </font>
    <font>
      <sz val="11"/>
      <color theme="1"/>
      <name val="宋体"/>
      <family val="3"/>
      <charset val="134"/>
    </font>
    <font>
      <sz val="11.25"/>
      <color rgb="FF000000"/>
      <name val="宋体"/>
      <family val="3"/>
      <charset val="134"/>
    </font>
    <font>
      <sz val="12"/>
      <color theme="1"/>
      <name val="宋体"/>
      <family val="3"/>
      <charset val="134"/>
    </font>
    <font>
      <sz val="12"/>
      <color rgb="FF000000"/>
      <name val="宋体"/>
      <family val="3"/>
      <charset val="134"/>
    </font>
    <font>
      <sz val="9"/>
      <color theme="1"/>
      <name val="宋体"/>
      <family val="3"/>
      <charset val="134"/>
    </font>
    <font>
      <sz val="10"/>
      <color rgb="FFFFFFFF"/>
      <name val="宋体"/>
      <family val="3"/>
      <charset val="134"/>
    </font>
    <font>
      <b/>
      <sz val="21"/>
      <color rgb="FF000000"/>
      <name val="宋体"/>
      <family val="3"/>
      <charset val="134"/>
    </font>
    <font>
      <sz val="22"/>
      <name val="方正小标宋简体"/>
      <family val="3"/>
      <charset val="134"/>
    </font>
    <font>
      <sz val="9"/>
      <name val="宋体"/>
      <family val="3"/>
      <charset val="134"/>
    </font>
    <font>
      <sz val="9"/>
      <color rgb="FF00000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FF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8">
    <xf numFmtId="0" fontId="0" fillId="0" borderId="0">
      <alignment vertical="top"/>
      <protection locked="0"/>
    </xf>
    <xf numFmtId="176" fontId="1" fillId="0" borderId="1">
      <alignment horizontal="right" vertical="center"/>
    </xf>
    <xf numFmtId="49" fontId="1" fillId="0" borderId="1">
      <alignment horizontal="left" vertical="center" wrapText="1"/>
    </xf>
    <xf numFmtId="178" fontId="1" fillId="0" borderId="1">
      <alignment horizontal="right" vertical="center"/>
    </xf>
    <xf numFmtId="179" fontId="1" fillId="0" borderId="1">
      <alignment horizontal="right" vertical="center"/>
    </xf>
    <xf numFmtId="180" fontId="1" fillId="0" borderId="1">
      <alignment horizontal="right" vertical="center"/>
    </xf>
    <xf numFmtId="10" fontId="1" fillId="0" borderId="1">
      <alignment horizontal="right" vertical="center"/>
    </xf>
    <xf numFmtId="177" fontId="1" fillId="0" borderId="1">
      <alignment horizontal="right" vertical="center"/>
    </xf>
  </cellStyleXfs>
  <cellXfs count="252">
    <xf numFmtId="0" fontId="0" fillId="0" borderId="0" xfId="0">
      <alignment vertical="top"/>
      <protection locked="0"/>
    </xf>
    <xf numFmtId="0" fontId="2" fillId="0" borderId="0" xfId="0" applyFont="1" applyAlignment="1" applyProtection="1">
      <alignment horizontal="right" vertical="center"/>
    </xf>
    <xf numFmtId="0" fontId="5" fillId="0" borderId="0" xfId="0" applyFont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left" vertical="center"/>
    </xf>
    <xf numFmtId="176" fontId="1" fillId="0" borderId="1" xfId="0" applyNumberFormat="1" applyFont="1" applyBorder="1" applyAlignment="1">
      <alignment horizontal="right" vertical="center"/>
      <protection locked="0"/>
    </xf>
    <xf numFmtId="0" fontId="1" fillId="0" borderId="1" xfId="0" applyFont="1" applyBorder="1" applyAlignment="1">
      <alignment horizontal="left" vertical="center"/>
      <protection locked="0"/>
    </xf>
    <xf numFmtId="0" fontId="1" fillId="0" borderId="3" xfId="0" applyFont="1" applyBorder="1" applyAlignment="1">
      <alignment horizontal="left" vertical="center"/>
      <protection locked="0"/>
    </xf>
    <xf numFmtId="0" fontId="1" fillId="0" borderId="5" xfId="0" applyFont="1" applyBorder="1" applyAlignment="1">
      <alignment horizontal="left" vertical="center"/>
      <protection locked="0"/>
    </xf>
    <xf numFmtId="0" fontId="1" fillId="0" borderId="6" xfId="0" applyFont="1" applyBorder="1" applyAlignment="1">
      <alignment horizontal="left" vertical="center"/>
      <protection locked="0"/>
    </xf>
    <xf numFmtId="0" fontId="7" fillId="0" borderId="5" xfId="0" applyFont="1" applyBorder="1" applyAlignment="1">
      <alignment vertical="center"/>
      <protection locked="0"/>
    </xf>
    <xf numFmtId="0" fontId="8" fillId="0" borderId="5" xfId="0" applyFont="1" applyBorder="1" applyAlignment="1">
      <alignment horizontal="center" vertical="center"/>
      <protection locked="0"/>
    </xf>
    <xf numFmtId="0" fontId="9" fillId="0" borderId="5" xfId="0" applyFont="1" applyBorder="1" applyAlignment="1" applyProtection="1">
      <alignment horizontal="center" vertical="center"/>
    </xf>
    <xf numFmtId="176" fontId="8" fillId="0" borderId="1" xfId="0" applyNumberFormat="1" applyFont="1" applyBorder="1" applyAlignment="1">
      <alignment horizontal="right" vertical="center"/>
      <protection locked="0"/>
    </xf>
    <xf numFmtId="176" fontId="1" fillId="0" borderId="1" xfId="0" quotePrefix="1" applyNumberFormat="1" applyFont="1" applyBorder="1" applyAlignment="1">
      <alignment horizontal="right" vertical="center"/>
      <protection locked="0"/>
    </xf>
    <xf numFmtId="0" fontId="9" fillId="0" borderId="1" xfId="0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left" vertical="center"/>
    </xf>
    <xf numFmtId="0" fontId="9" fillId="0" borderId="5" xfId="0" applyFont="1" applyBorder="1" applyAlignment="1">
      <alignment horizontal="center" vertical="center"/>
      <protection locked="0"/>
    </xf>
    <xf numFmtId="0" fontId="10" fillId="0" borderId="0" xfId="0" applyFont="1" applyProtection="1">
      <alignment vertical="top"/>
    </xf>
    <xf numFmtId="0" fontId="11" fillId="0" borderId="0" xfId="0" applyFont="1" applyAlignment="1">
      <protection locked="0"/>
    </xf>
    <xf numFmtId="0" fontId="2" fillId="0" borderId="0" xfId="0" applyFont="1" applyAlignment="1">
      <alignment horizontal="right" vertical="center"/>
      <protection locked="0"/>
    </xf>
    <xf numFmtId="0" fontId="6" fillId="0" borderId="0" xfId="0" applyFont="1" applyAlignment="1" applyProtection="1"/>
    <xf numFmtId="0" fontId="6" fillId="0" borderId="0" xfId="0" applyFont="1" applyAlignment="1">
      <protection locked="0"/>
    </xf>
    <xf numFmtId="0" fontId="11" fillId="0" borderId="6" xfId="0" applyFont="1" applyBorder="1" applyAlignment="1" applyProtection="1">
      <alignment horizontal="center" vertical="center" wrapText="1"/>
    </xf>
    <xf numFmtId="0" fontId="11" fillId="0" borderId="1" xfId="0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vertical="center" wrapText="1"/>
    </xf>
    <xf numFmtId="0" fontId="2" fillId="0" borderId="6" xfId="0" applyFont="1" applyBorder="1" applyAlignment="1" applyProtection="1">
      <alignment vertical="center" wrapText="1"/>
    </xf>
    <xf numFmtId="0" fontId="13" fillId="0" borderId="0" xfId="0" applyFont="1" applyAlignment="1">
      <alignment vertical="center"/>
      <protection locked="0"/>
    </xf>
    <xf numFmtId="0" fontId="10" fillId="0" borderId="0" xfId="0" applyFont="1" applyAlignment="1" applyProtection="1">
      <alignment vertical="center"/>
    </xf>
    <xf numFmtId="0" fontId="11" fillId="0" borderId="0" xfId="0" applyFont="1" applyAlignment="1" applyProtection="1">
      <alignment wrapText="1"/>
    </xf>
    <xf numFmtId="0" fontId="11" fillId="0" borderId="0" xfId="0" applyFont="1" applyAlignment="1" applyProtection="1"/>
    <xf numFmtId="0" fontId="15" fillId="0" borderId="0" xfId="0" applyFont="1" applyAlignment="1" applyProtection="1"/>
    <xf numFmtId="0" fontId="6" fillId="0" borderId="1" xfId="0" applyFont="1" applyBorder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</xf>
    <xf numFmtId="3" fontId="6" fillId="0" borderId="1" xfId="0" applyNumberFormat="1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vertical="center"/>
    </xf>
    <xf numFmtId="0" fontId="7" fillId="0" borderId="1" xfId="0" applyFont="1" applyBorder="1" applyAlignment="1">
      <alignment horizontal="left" vertical="center" wrapText="1" indent="1"/>
      <protection locked="0"/>
    </xf>
    <xf numFmtId="0" fontId="7" fillId="0" borderId="1" xfId="0" quotePrefix="1" applyFont="1" applyBorder="1" applyAlignment="1" applyProtection="1">
      <alignment horizontal="left" vertical="center" wrapText="1" indent="1"/>
    </xf>
    <xf numFmtId="0" fontId="11" fillId="0" borderId="1" xfId="0" applyFont="1" applyBorder="1" applyAlignment="1">
      <alignment horizontal="left" vertical="center" wrapText="1" indent="2"/>
      <protection locked="0"/>
    </xf>
    <xf numFmtId="0" fontId="11" fillId="0" borderId="1" xfId="0" quotePrefix="1" applyFont="1" applyBorder="1" applyAlignment="1" applyProtection="1">
      <alignment horizontal="left" vertical="center" wrapText="1" indent="2"/>
    </xf>
    <xf numFmtId="0" fontId="17" fillId="0" borderId="0" xfId="0" applyFont="1" applyAlignment="1" applyProtection="1">
      <alignment horizontal="center" vertical="center"/>
    </xf>
    <xf numFmtId="0" fontId="2" fillId="0" borderId="1" xfId="0" applyFont="1" applyBorder="1" applyAlignment="1">
      <alignment horizontal="left" vertical="center"/>
      <protection locked="0"/>
    </xf>
    <xf numFmtId="0" fontId="2" fillId="0" borderId="1" xfId="0" applyFont="1" applyBorder="1" applyAlignment="1">
      <alignment vertical="center"/>
      <protection locked="0"/>
    </xf>
    <xf numFmtId="0" fontId="1" fillId="0" borderId="1" xfId="0" applyFont="1" applyBorder="1" applyAlignment="1">
      <alignment vertical="center"/>
      <protection locked="0"/>
    </xf>
    <xf numFmtId="0" fontId="1" fillId="0" borderId="5" xfId="0" applyFont="1" applyBorder="1" applyAlignment="1">
      <alignment vertical="center"/>
      <protection locked="0"/>
    </xf>
    <xf numFmtId="0" fontId="2" fillId="0" borderId="1" xfId="0" applyFont="1" applyBorder="1" applyAlignment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</xf>
    <xf numFmtId="0" fontId="11" fillId="0" borderId="0" xfId="0" applyFont="1" applyProtection="1">
      <alignment vertical="top"/>
    </xf>
    <xf numFmtId="0" fontId="11" fillId="0" borderId="0" xfId="0" applyFont="1" applyAlignment="1" applyProtection="1">
      <alignment horizontal="right" vertical="center"/>
    </xf>
    <xf numFmtId="49" fontId="11" fillId="0" borderId="0" xfId="0" applyNumberFormat="1" applyFont="1" applyAlignment="1" applyProtection="1"/>
    <xf numFmtId="0" fontId="11" fillId="0" borderId="0" xfId="0" applyFont="1" applyAlignment="1" applyProtection="1">
      <alignment horizontal="right"/>
    </xf>
    <xf numFmtId="49" fontId="6" fillId="0" borderId="1" xfId="0" applyNumberFormat="1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center" vertical="center"/>
    </xf>
    <xf numFmtId="49" fontId="6" fillId="0" borderId="1" xfId="0" applyNumberFormat="1" applyFont="1" applyBorder="1" applyAlignment="1">
      <alignment horizontal="center" vertical="center"/>
      <protection locked="0"/>
    </xf>
    <xf numFmtId="0" fontId="2" fillId="0" borderId="1" xfId="0" applyFont="1" applyBorder="1" applyAlignment="1" applyProtection="1">
      <alignment horizontal="left" vertical="center" wrapText="1"/>
    </xf>
    <xf numFmtId="0" fontId="2" fillId="0" borderId="1" xfId="0" applyFont="1" applyBorder="1" applyAlignment="1" applyProtection="1">
      <alignment horizontal="left" vertical="center" wrapText="1" indent="1"/>
    </xf>
    <xf numFmtId="0" fontId="2" fillId="0" borderId="1" xfId="0" applyFont="1" applyBorder="1" applyAlignment="1" applyProtection="1">
      <alignment horizontal="left" vertical="center" wrapText="1" indent="2"/>
    </xf>
    <xf numFmtId="0" fontId="11" fillId="0" borderId="0" xfId="0" applyFont="1" applyAlignment="1" applyProtection="1">
      <alignment horizontal="center"/>
    </xf>
    <xf numFmtId="0" fontId="19" fillId="0" borderId="0" xfId="0" applyFont="1" applyAlignment="1" applyProtection="1">
      <alignment horizontal="center" wrapText="1"/>
    </xf>
    <xf numFmtId="0" fontId="11" fillId="0" borderId="0" xfId="0" applyFont="1" applyAlignment="1" applyProtection="1">
      <alignment horizontal="center" wrapText="1"/>
    </xf>
    <xf numFmtId="0" fontId="2" fillId="0" borderId="0" xfId="0" applyFont="1" applyAlignment="1" applyProtection="1">
      <alignment horizontal="right" vertical="center" wrapText="1"/>
    </xf>
    <xf numFmtId="0" fontId="22" fillId="0" borderId="1" xfId="0" applyFont="1" applyBorder="1" applyAlignment="1">
      <alignment horizontal="center" vertical="center"/>
      <protection locked="0"/>
    </xf>
    <xf numFmtId="0" fontId="23" fillId="0" borderId="1" xfId="0" applyFont="1" applyBorder="1" applyAlignment="1">
      <alignment horizontal="center" vertical="center"/>
      <protection locked="0"/>
    </xf>
    <xf numFmtId="0" fontId="24" fillId="0" borderId="1" xfId="0" applyFont="1" applyBorder="1" applyAlignment="1" applyProtection="1">
      <alignment horizontal="center" vertical="center"/>
    </xf>
    <xf numFmtId="0" fontId="24" fillId="0" borderId="2" xfId="0" applyFont="1" applyBorder="1" applyAlignment="1" applyProtection="1">
      <alignment horizontal="center" vertical="center"/>
    </xf>
    <xf numFmtId="176" fontId="25" fillId="0" borderId="1" xfId="0" applyNumberFormat="1" applyFont="1" applyBorder="1" applyAlignment="1" applyProtection="1">
      <alignment horizontal="right" vertical="center"/>
    </xf>
    <xf numFmtId="176" fontId="25" fillId="0" borderId="1" xfId="0" applyNumberFormat="1" applyFont="1" applyBorder="1" applyAlignment="1" applyProtection="1">
      <alignment horizontal="center" vertical="center"/>
    </xf>
    <xf numFmtId="0" fontId="11" fillId="0" borderId="0" xfId="0" applyFont="1">
      <alignment vertical="top"/>
      <protection locked="0"/>
    </xf>
    <xf numFmtId="49" fontId="11" fillId="0" borderId="0" xfId="0" applyNumberFormat="1" applyFont="1" applyAlignment="1">
      <protection locked="0"/>
    </xf>
    <xf numFmtId="0" fontId="6" fillId="0" borderId="9" xfId="0" applyFont="1" applyBorder="1" applyAlignment="1" applyProtection="1">
      <alignment horizontal="center" vertical="center"/>
    </xf>
    <xf numFmtId="0" fontId="6" fillId="0" borderId="5" xfId="0" applyFont="1" applyBorder="1" applyAlignment="1">
      <alignment horizontal="center" vertical="center"/>
      <protection locked="0"/>
    </xf>
    <xf numFmtId="3" fontId="11" fillId="0" borderId="1" xfId="0" applyNumberFormat="1" applyFont="1" applyBorder="1" applyAlignment="1">
      <alignment horizontal="center" vertical="center"/>
      <protection locked="0"/>
    </xf>
    <xf numFmtId="0" fontId="2" fillId="0" borderId="1" xfId="0" quotePrefix="1" applyFont="1" applyBorder="1" applyAlignment="1" applyProtection="1">
      <alignment horizontal="left" vertical="center"/>
    </xf>
    <xf numFmtId="0" fontId="2" fillId="0" borderId="1" xfId="0" applyFont="1" applyBorder="1" applyAlignment="1">
      <alignment horizontal="left" vertical="center" wrapText="1"/>
      <protection locked="0"/>
    </xf>
    <xf numFmtId="49" fontId="1" fillId="0" borderId="1" xfId="2" applyProtection="1">
      <alignment horizontal="left" vertical="center" wrapText="1"/>
      <protection locked="0"/>
    </xf>
    <xf numFmtId="0" fontId="11" fillId="0" borderId="0" xfId="0" applyFont="1" applyAlignment="1" applyProtection="1">
      <alignment vertical="center"/>
    </xf>
    <xf numFmtId="49" fontId="11" fillId="0" borderId="0" xfId="0" applyNumberFormat="1" applyFont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4" xfId="0" applyFont="1" applyBorder="1" applyAlignment="1" applyProtection="1">
      <alignment horizontal="center" vertical="center" wrapText="1"/>
    </xf>
    <xf numFmtId="3" fontId="11" fillId="0" borderId="1" xfId="0" applyNumberFormat="1" applyFont="1" applyBorder="1" applyAlignment="1" applyProtection="1">
      <alignment horizontal="center" vertical="center"/>
    </xf>
    <xf numFmtId="0" fontId="11" fillId="0" borderId="1" xfId="0" applyFont="1" applyBorder="1" applyAlignment="1" applyProtection="1">
      <alignment vertical="center"/>
    </xf>
    <xf numFmtId="0" fontId="2" fillId="0" borderId="0" xfId="0" applyFont="1" applyAlignment="1">
      <alignment horizontal="right" vertical="center" wrapText="1"/>
      <protection locked="0"/>
    </xf>
    <xf numFmtId="0" fontId="6" fillId="0" borderId="1" xfId="0" applyFont="1" applyBorder="1" applyAlignment="1">
      <alignment horizontal="center" vertical="center"/>
      <protection locked="0"/>
    </xf>
    <xf numFmtId="0" fontId="2" fillId="0" borderId="1" xfId="0" applyFont="1" applyBorder="1" applyAlignment="1" applyProtection="1">
      <alignment vertical="center" wrapText="1"/>
    </xf>
    <xf numFmtId="0" fontId="2" fillId="0" borderId="1" xfId="0" applyFont="1" applyBorder="1" applyAlignment="1" applyProtection="1">
      <alignment horizontal="center" vertical="center" wrapText="1"/>
    </xf>
    <xf numFmtId="0" fontId="26" fillId="0" borderId="0" xfId="0" applyFont="1" applyAlignment="1">
      <alignment horizontal="right"/>
      <protection locked="0"/>
    </xf>
    <xf numFmtId="49" fontId="26" fillId="0" borderId="0" xfId="0" applyNumberFormat="1" applyFont="1" applyAlignment="1">
      <protection locked="0"/>
    </xf>
    <xf numFmtId="0" fontId="6" fillId="0" borderId="6" xfId="0" applyFont="1" applyBorder="1" applyAlignment="1">
      <alignment horizontal="center" vertical="center"/>
      <protection locked="0"/>
    </xf>
    <xf numFmtId="49" fontId="6" fillId="0" borderId="6" xfId="0" applyNumberFormat="1" applyFont="1" applyBorder="1" applyAlignment="1">
      <alignment horizontal="center" vertical="center"/>
      <protection locked="0"/>
    </xf>
    <xf numFmtId="0" fontId="2" fillId="0" borderId="5" xfId="0" applyFont="1" applyBorder="1" applyAlignment="1">
      <alignment horizontal="left" vertical="center" wrapText="1"/>
      <protection locked="0"/>
    </xf>
    <xf numFmtId="0" fontId="2" fillId="0" borderId="6" xfId="0" applyFont="1" applyBorder="1" applyAlignment="1">
      <alignment horizontal="left" vertical="center" wrapText="1"/>
      <protection locked="0"/>
    </xf>
    <xf numFmtId="0" fontId="2" fillId="0" borderId="0" xfId="0" applyFont="1" applyAlignment="1">
      <alignment horizontal="right"/>
      <protection locked="0"/>
    </xf>
    <xf numFmtId="0" fontId="6" fillId="0" borderId="6" xfId="0" applyFont="1" applyBorder="1" applyAlignment="1" applyProtection="1">
      <alignment horizontal="center" vertical="center" wrapText="1"/>
    </xf>
    <xf numFmtId="0" fontId="6" fillId="0" borderId="6" xfId="0" applyFont="1" applyBorder="1" applyAlignment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left" vertical="center" wrapText="1"/>
    </xf>
    <xf numFmtId="0" fontId="2" fillId="0" borderId="6" xfId="0" applyFont="1" applyBorder="1" applyAlignment="1" applyProtection="1">
      <alignment horizontal="left" vertical="center" wrapText="1"/>
    </xf>
    <xf numFmtId="0" fontId="2" fillId="0" borderId="6" xfId="0" applyFont="1" applyBorder="1" applyAlignment="1" applyProtection="1">
      <alignment horizontal="right" vertical="center"/>
    </xf>
    <xf numFmtId="0" fontId="2" fillId="0" borderId="5" xfId="0" quotePrefix="1" applyFont="1" applyBorder="1" applyAlignment="1" applyProtection="1">
      <alignment horizontal="left" vertical="center" wrapText="1" indent="1"/>
    </xf>
    <xf numFmtId="3" fontId="2" fillId="0" borderId="6" xfId="0" applyNumberFormat="1" applyFont="1" applyBorder="1" applyAlignment="1" applyProtection="1">
      <alignment horizontal="right" vertical="center"/>
    </xf>
    <xf numFmtId="0" fontId="2" fillId="0" borderId="0" xfId="0" applyFont="1" applyAlignment="1">
      <alignment vertical="top" wrapText="1"/>
      <protection locked="0"/>
    </xf>
    <xf numFmtId="0" fontId="6" fillId="0" borderId="0" xfId="0" applyFont="1" applyAlignment="1" applyProtection="1">
      <alignment wrapText="1"/>
    </xf>
    <xf numFmtId="0" fontId="2" fillId="0" borderId="0" xfId="0" applyFont="1" applyAlignment="1">
      <alignment horizontal="right" wrapText="1"/>
      <protection locked="0"/>
    </xf>
    <xf numFmtId="3" fontId="6" fillId="0" borderId="5" xfId="0" applyNumberFormat="1" applyFont="1" applyBorder="1" applyAlignment="1" applyProtection="1">
      <alignment horizontal="center" vertical="center"/>
    </xf>
    <xf numFmtId="0" fontId="2" fillId="0" borderId="5" xfId="0" quotePrefix="1" applyFont="1" applyBorder="1" applyAlignment="1" applyProtection="1">
      <alignment horizontal="left" vertical="center" wrapText="1"/>
    </xf>
    <xf numFmtId="0" fontId="6" fillId="0" borderId="12" xfId="0" applyFont="1" applyBorder="1" applyAlignment="1" applyProtection="1">
      <alignment horizontal="center" vertical="center" wrapText="1"/>
    </xf>
    <xf numFmtId="0" fontId="2" fillId="0" borderId="1" xfId="0" quotePrefix="1" applyFont="1" applyBorder="1" applyAlignment="1" applyProtection="1">
      <alignment horizontal="left" vertical="center" wrapText="1"/>
    </xf>
    <xf numFmtId="0" fontId="2" fillId="0" borderId="1" xfId="0" quotePrefix="1" applyFont="1" applyBorder="1" applyAlignment="1">
      <alignment horizontal="left" vertical="center" wrapText="1"/>
      <protection locked="0"/>
    </xf>
    <xf numFmtId="0" fontId="2" fillId="0" borderId="1" xfId="0" applyFont="1" applyBorder="1" applyAlignment="1">
      <alignment horizontal="center" vertical="center" wrapText="1"/>
      <protection locked="0"/>
    </xf>
    <xf numFmtId="0" fontId="11" fillId="0" borderId="0" xfId="0" applyFont="1" applyAlignment="1" applyProtection="1">
      <alignment horizontal="right" vertical="center" wrapText="1"/>
    </xf>
    <xf numFmtId="177" fontId="1" fillId="0" borderId="1" xfId="7" applyProtection="1">
      <alignment horizontal="right" vertical="center"/>
      <protection locked="0"/>
    </xf>
    <xf numFmtId="0" fontId="11" fillId="0" borderId="0" xfId="0" applyFont="1" applyAlignment="1">
      <alignment horizontal="right" vertical="center"/>
      <protection locked="0"/>
    </xf>
    <xf numFmtId="0" fontId="11" fillId="0" borderId="1" xfId="0" applyFont="1" applyBorder="1" applyAlignment="1">
      <alignment horizontal="center" vertical="center"/>
      <protection locked="0"/>
    </xf>
    <xf numFmtId="0" fontId="3" fillId="0" borderId="0" xfId="0" quotePrefix="1" applyFont="1" applyAlignment="1" applyProtection="1">
      <alignment horizontal="center" vertical="center"/>
    </xf>
    <xf numFmtId="0" fontId="4" fillId="0" borderId="0" xfId="0" applyFont="1" applyAlignment="1" applyProtection="1">
      <alignment horizontal="center" vertical="top"/>
    </xf>
    <xf numFmtId="0" fontId="2" fillId="0" borderId="0" xfId="0" quotePrefix="1" applyFont="1" applyAlignment="1" applyProtection="1">
      <alignment horizontal="left" vertical="center"/>
    </xf>
    <xf numFmtId="0" fontId="5" fillId="0" borderId="0" xfId="0" applyFont="1" applyAlignment="1" applyProtection="1">
      <alignment horizontal="center" vertical="center"/>
    </xf>
    <xf numFmtId="0" fontId="6" fillId="0" borderId="2" xfId="0" applyFont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6" fillId="0" borderId="4" xfId="0" quotePrefix="1" applyFont="1" applyBorder="1" applyAlignment="1" applyProtection="1">
      <alignment horizontal="center" vertical="center"/>
    </xf>
    <xf numFmtId="0" fontId="11" fillId="0" borderId="11" xfId="0" applyFont="1" applyBorder="1" applyAlignment="1" applyProtection="1">
      <alignment horizontal="center" vertical="center"/>
    </xf>
    <xf numFmtId="0" fontId="11" fillId="0" borderId="6" xfId="0" applyFont="1" applyBorder="1" applyAlignment="1" applyProtection="1">
      <alignment horizontal="center" vertical="center"/>
    </xf>
    <xf numFmtId="0" fontId="11" fillId="0" borderId="10" xfId="0" applyFont="1" applyBorder="1" applyAlignment="1">
      <alignment horizontal="center" vertical="center" wrapText="1"/>
      <protection locked="0"/>
    </xf>
    <xf numFmtId="0" fontId="2" fillId="0" borderId="6" xfId="0" applyFont="1" applyBorder="1" applyAlignment="1">
      <alignment horizontal="center" vertical="center"/>
      <protection locked="0"/>
    </xf>
    <xf numFmtId="0" fontId="2" fillId="0" borderId="5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vertical="center"/>
    </xf>
    <xf numFmtId="0" fontId="3" fillId="0" borderId="0" xfId="0" applyFont="1" applyAlignment="1">
      <alignment horizontal="center" vertical="center"/>
      <protection locked="0"/>
    </xf>
    <xf numFmtId="0" fontId="12" fillId="0" borderId="0" xfId="0" applyFont="1" applyAlignment="1" applyProtection="1">
      <alignment horizontal="center" vertical="center"/>
    </xf>
    <xf numFmtId="0" fontId="12" fillId="0" borderId="0" xfId="0" applyFont="1" applyAlignment="1">
      <alignment horizontal="center" vertical="center"/>
      <protection locked="0"/>
    </xf>
    <xf numFmtId="0" fontId="6" fillId="0" borderId="0" xfId="0" applyFont="1" applyAlignment="1" applyProtection="1"/>
    <xf numFmtId="0" fontId="11" fillId="0" borderId="8" xfId="0" applyFont="1" applyBorder="1" applyAlignment="1">
      <alignment horizontal="center" vertical="center" wrapText="1"/>
      <protection locked="0"/>
    </xf>
    <xf numFmtId="0" fontId="11" fillId="0" borderId="8" xfId="0" applyFont="1" applyBorder="1" applyAlignment="1" applyProtection="1">
      <alignment horizontal="center" vertical="center" wrapText="1"/>
    </xf>
    <xf numFmtId="0" fontId="11" fillId="0" borderId="8" xfId="0" applyFont="1" applyBorder="1" applyAlignment="1" applyProtection="1">
      <alignment horizontal="center" vertical="center"/>
    </xf>
    <xf numFmtId="0" fontId="11" fillId="0" borderId="3" xfId="0" applyFont="1" applyBorder="1" applyAlignment="1" applyProtection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  <protection locked="0"/>
    </xf>
    <xf numFmtId="0" fontId="11" fillId="0" borderId="4" xfId="0" applyFont="1" applyBorder="1" applyAlignment="1">
      <alignment horizontal="center" vertical="center" wrapText="1"/>
      <protection locked="0"/>
    </xf>
    <xf numFmtId="0" fontId="11" fillId="0" borderId="9" xfId="0" applyFont="1" applyBorder="1" applyAlignment="1" applyProtection="1">
      <alignment horizontal="center" vertical="center"/>
    </xf>
    <xf numFmtId="0" fontId="11" fillId="0" borderId="5" xfId="0" applyFont="1" applyBorder="1" applyAlignment="1" applyProtection="1">
      <alignment horizontal="center" vertical="center" wrapText="1"/>
    </xf>
    <xf numFmtId="0" fontId="11" fillId="0" borderId="7" xfId="0" applyFont="1" applyBorder="1" applyAlignment="1">
      <alignment horizontal="center" vertical="center" wrapText="1"/>
      <protection locked="0"/>
    </xf>
    <xf numFmtId="0" fontId="11" fillId="0" borderId="10" xfId="0" applyFont="1" applyBorder="1" applyAlignment="1" applyProtection="1">
      <alignment horizontal="center" vertical="center"/>
    </xf>
    <xf numFmtId="0" fontId="11" fillId="0" borderId="6" xfId="0" applyFont="1" applyBorder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/>
    </xf>
    <xf numFmtId="0" fontId="14" fillId="0" borderId="0" xfId="0" applyFont="1" applyAlignment="1" applyProtection="1">
      <alignment horizontal="center" vertical="center"/>
    </xf>
    <xf numFmtId="0" fontId="2" fillId="0" borderId="0" xfId="0" applyFont="1" applyAlignment="1">
      <alignment horizontal="left" vertical="center" wrapText="1"/>
      <protection locked="0"/>
    </xf>
    <xf numFmtId="0" fontId="11" fillId="0" borderId="0" xfId="0" applyFont="1" applyAlignment="1" applyProtection="1">
      <alignment horizontal="left" vertical="center" wrapText="1"/>
    </xf>
    <xf numFmtId="0" fontId="11" fillId="0" borderId="0" xfId="0" applyFont="1" applyAlignment="1" applyProtection="1">
      <alignment wrapText="1"/>
    </xf>
    <xf numFmtId="0" fontId="11" fillId="0" borderId="0" xfId="0" applyFont="1" applyAlignment="1" applyProtection="1"/>
    <xf numFmtId="0" fontId="11" fillId="0" borderId="1" xfId="0" applyFont="1" applyBorder="1" applyAlignment="1">
      <alignment horizontal="center" vertical="center" wrapText="1"/>
      <protection locked="0"/>
    </xf>
    <xf numFmtId="0" fontId="11" fillId="0" borderId="1" xfId="0" applyFont="1" applyBorder="1" applyAlignment="1" applyProtection="1">
      <alignment horizontal="center" vertical="center" wrapText="1"/>
    </xf>
    <xf numFmtId="0" fontId="6" fillId="0" borderId="4" xfId="0" applyFont="1" applyBorder="1" applyAlignment="1">
      <alignment horizontal="center" vertical="center" wrapText="1"/>
      <protection locked="0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8" xfId="0" applyFont="1" applyBorder="1" applyAlignment="1" applyProtection="1">
      <alignment horizontal="center" vertical="center"/>
    </xf>
    <xf numFmtId="0" fontId="6" fillId="0" borderId="8" xfId="0" applyFont="1" applyBorder="1" applyAlignment="1">
      <alignment horizontal="center" vertical="center" wrapText="1"/>
      <protection locked="0"/>
    </xf>
    <xf numFmtId="0" fontId="6" fillId="0" borderId="3" xfId="0" applyFont="1" applyBorder="1" applyAlignment="1">
      <alignment horizontal="center" vertical="center" wrapText="1"/>
      <protection locked="0"/>
    </xf>
    <xf numFmtId="0" fontId="16" fillId="0" borderId="0" xfId="0" applyFont="1" applyAlignment="1" applyProtection="1">
      <alignment horizontal="center" vertical="center"/>
    </xf>
    <xf numFmtId="0" fontId="2" fillId="0" borderId="0" xfId="0" quotePrefix="1" applyFont="1" applyAlignment="1">
      <alignment horizontal="left" vertical="center"/>
      <protection locked="0"/>
    </xf>
    <xf numFmtId="0" fontId="17" fillId="0" borderId="0" xfId="0" applyFont="1" applyAlignment="1" applyProtection="1">
      <alignment horizontal="center" vertical="center"/>
    </xf>
    <xf numFmtId="0" fontId="6" fillId="0" borderId="4" xfId="0" quotePrefix="1" applyFont="1" applyBorder="1" applyAlignment="1">
      <alignment horizontal="center" vertical="center"/>
      <protection locked="0"/>
    </xf>
    <xf numFmtId="0" fontId="18" fillId="0" borderId="0" xfId="0" applyFont="1" applyAlignment="1" applyProtection="1">
      <alignment horizontal="center" vertical="center"/>
    </xf>
    <xf numFmtId="49" fontId="6" fillId="0" borderId="2" xfId="0" applyNumberFormat="1" applyFont="1" applyBorder="1" applyAlignment="1" applyProtection="1">
      <alignment horizontal="center" vertical="center" wrapText="1"/>
    </xf>
    <xf numFmtId="49" fontId="6" fillId="0" borderId="3" xfId="0" applyNumberFormat="1" applyFont="1" applyBorder="1" applyAlignment="1" applyProtection="1">
      <alignment horizontal="center" vertical="center" wrapText="1"/>
    </xf>
    <xf numFmtId="0" fontId="11" fillId="0" borderId="0" xfId="0" quotePrefix="1" applyFont="1" applyAlignment="1">
      <alignment horizontal="left" vertical="center"/>
      <protection locked="0"/>
    </xf>
    <xf numFmtId="49" fontId="11" fillId="0" borderId="0" xfId="0" applyNumberFormat="1" applyFont="1" applyAlignment="1" applyProtection="1"/>
    <xf numFmtId="0" fontId="11" fillId="0" borderId="2" xfId="0" applyFont="1" applyBorder="1" applyAlignment="1" applyProtection="1">
      <alignment horizontal="center" vertical="center"/>
    </xf>
    <xf numFmtId="0" fontId="11" fillId="0" borderId="3" xfId="0" applyFont="1" applyBorder="1" applyAlignment="1" applyProtection="1">
      <alignment horizontal="center" vertical="center"/>
    </xf>
    <xf numFmtId="0" fontId="6" fillId="0" borderId="7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center" vertical="center"/>
    </xf>
    <xf numFmtId="0" fontId="6" fillId="0" borderId="2" xfId="0" applyFont="1" applyBorder="1" applyAlignment="1">
      <alignment horizontal="center" vertical="center"/>
      <protection locked="0"/>
    </xf>
    <xf numFmtId="0" fontId="6" fillId="0" borderId="4" xfId="0" applyFont="1" applyBorder="1" applyAlignment="1">
      <alignment horizontal="center" vertical="center"/>
      <protection locked="0"/>
    </xf>
    <xf numFmtId="0" fontId="3" fillId="0" borderId="0" xfId="0" quotePrefix="1" applyFont="1" applyAlignment="1">
      <alignment horizontal="center" vertical="center"/>
      <protection locked="0"/>
    </xf>
    <xf numFmtId="0" fontId="20" fillId="0" borderId="0" xfId="0" applyFont="1" applyAlignment="1">
      <alignment horizontal="center" vertical="center"/>
      <protection locked="0"/>
    </xf>
    <xf numFmtId="0" fontId="19" fillId="0" borderId="0" xfId="0" applyFont="1" applyAlignment="1" applyProtection="1">
      <alignment horizontal="center" wrapText="1"/>
    </xf>
    <xf numFmtId="0" fontId="11" fillId="0" borderId="0" xfId="0" applyFont="1" applyAlignment="1" applyProtection="1">
      <alignment horizontal="center" wrapText="1"/>
    </xf>
    <xf numFmtId="0" fontId="21" fillId="0" borderId="5" xfId="0" applyFont="1" applyBorder="1" applyAlignment="1">
      <alignment horizontal="center" vertical="center" wrapText="1"/>
      <protection locked="0"/>
    </xf>
    <xf numFmtId="0" fontId="6" fillId="0" borderId="5" xfId="0" applyFont="1" applyBorder="1" applyAlignment="1">
      <alignment horizontal="center" vertical="center" wrapText="1"/>
      <protection locked="0"/>
    </xf>
    <xf numFmtId="0" fontId="22" fillId="0" borderId="1" xfId="0" applyFont="1" applyBorder="1" applyAlignment="1">
      <alignment horizontal="center" vertical="center"/>
      <protection locked="0"/>
    </xf>
    <xf numFmtId="0" fontId="11" fillId="0" borderId="2" xfId="0" applyFont="1" applyBorder="1" applyAlignment="1">
      <alignment horizontal="center" vertical="center" wrapText="1"/>
      <protection locked="0"/>
    </xf>
    <xf numFmtId="0" fontId="2" fillId="0" borderId="8" xfId="0" applyFont="1" applyBorder="1" applyAlignment="1">
      <alignment horizontal="left" vertical="center"/>
      <protection locked="0"/>
    </xf>
    <xf numFmtId="0" fontId="2" fillId="0" borderId="3" xfId="0" applyFont="1" applyBorder="1" applyAlignment="1">
      <alignment horizontal="left" vertical="center"/>
      <protection locked="0"/>
    </xf>
    <xf numFmtId="0" fontId="6" fillId="0" borderId="8" xfId="0" applyFont="1" applyBorder="1" applyAlignment="1">
      <alignment horizontal="center" vertical="center"/>
      <protection locked="0"/>
    </xf>
    <xf numFmtId="0" fontId="6" fillId="0" borderId="3" xfId="0" applyFont="1" applyBorder="1" applyAlignment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/>
    </xf>
    <xf numFmtId="0" fontId="6" fillId="0" borderId="5" xfId="0" applyFont="1" applyBorder="1" applyAlignment="1">
      <alignment horizontal="center" vertical="center"/>
      <protection locked="0"/>
    </xf>
    <xf numFmtId="0" fontId="6" fillId="0" borderId="2" xfId="0" applyFont="1" applyBorder="1" applyAlignment="1">
      <alignment horizontal="center" vertical="center" wrapText="1"/>
      <protection locked="0"/>
    </xf>
    <xf numFmtId="0" fontId="6" fillId="0" borderId="1" xfId="0" applyFont="1" applyBorder="1" applyAlignment="1">
      <alignment horizontal="center" vertical="center" wrapText="1"/>
      <protection locked="0"/>
    </xf>
    <xf numFmtId="0" fontId="20" fillId="0" borderId="0" xfId="0" applyFont="1" applyAlignment="1" applyProtection="1">
      <alignment horizontal="center" vertical="center"/>
    </xf>
    <xf numFmtId="0" fontId="6" fillId="0" borderId="0" xfId="0" applyFont="1" applyAlignment="1">
      <alignment horizontal="left" vertical="center"/>
      <protection locked="0"/>
    </xf>
    <xf numFmtId="0" fontId="6" fillId="0" borderId="9" xfId="0" applyFont="1" applyBorder="1" applyAlignment="1">
      <alignment horizontal="center" vertical="center" wrapText="1"/>
      <protection locked="0"/>
    </xf>
    <xf numFmtId="0" fontId="6" fillId="0" borderId="9" xfId="0" applyFont="1" applyBorder="1" applyAlignment="1">
      <alignment horizontal="center" vertical="center"/>
      <protection locked="0"/>
    </xf>
    <xf numFmtId="0" fontId="2" fillId="0" borderId="8" xfId="0" applyFont="1" applyBorder="1" applyAlignment="1" applyProtection="1">
      <alignment horizontal="left" vertical="center"/>
    </xf>
    <xf numFmtId="0" fontId="2" fillId="0" borderId="3" xfId="0" applyFont="1" applyBorder="1" applyAlignment="1" applyProtection="1">
      <alignment horizontal="left" vertical="center"/>
    </xf>
    <xf numFmtId="0" fontId="6" fillId="0" borderId="4" xfId="0" applyFont="1" applyBorder="1" applyAlignment="1" applyProtection="1">
      <alignment horizontal="center" vertical="center" wrapText="1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>
      <alignment horizontal="center" vertical="center" wrapText="1"/>
      <protection locked="0"/>
    </xf>
    <xf numFmtId="0" fontId="6" fillId="0" borderId="9" xfId="0" applyFont="1" applyBorder="1" applyAlignment="1" applyProtection="1">
      <alignment horizontal="center" vertical="center" wrapText="1"/>
    </xf>
    <xf numFmtId="0" fontId="2" fillId="0" borderId="0" xfId="0" applyFont="1" applyAlignment="1">
      <alignment horizontal="left" vertical="center"/>
      <protection locked="0"/>
    </xf>
    <xf numFmtId="0" fontId="6" fillId="0" borderId="0" xfId="0" applyFont="1" applyAlignment="1" applyProtection="1">
      <alignment horizontal="left" vertical="center"/>
    </xf>
    <xf numFmtId="0" fontId="2" fillId="0" borderId="1" xfId="0" quotePrefix="1" applyFont="1" applyBorder="1" applyAlignment="1" applyProtection="1">
      <alignment horizontal="left" vertical="center" wrapText="1" indent="1"/>
    </xf>
    <xf numFmtId="0" fontId="2" fillId="0" borderId="4" xfId="0" applyFont="1" applyBorder="1" applyAlignment="1">
      <alignment horizontal="center" vertical="center" wrapText="1"/>
      <protection locked="0"/>
    </xf>
    <xf numFmtId="0" fontId="2" fillId="0" borderId="9" xfId="0" applyFont="1" applyBorder="1" applyAlignment="1">
      <alignment horizontal="center" vertical="center" wrapText="1"/>
      <protection locked="0"/>
    </xf>
    <xf numFmtId="0" fontId="2" fillId="0" borderId="5" xfId="0" applyFont="1" applyBorder="1" applyAlignment="1">
      <alignment horizontal="center" vertical="center" wrapText="1"/>
      <protection locked="0"/>
    </xf>
    <xf numFmtId="0" fontId="11" fillId="0" borderId="0" xfId="0" applyFont="1" applyAlignment="1" applyProtection="1">
      <alignment vertical="center"/>
    </xf>
    <xf numFmtId="0" fontId="2" fillId="0" borderId="0" xfId="0" applyFont="1">
      <alignment vertical="top"/>
      <protection locked="0"/>
    </xf>
    <xf numFmtId="0" fontId="3" fillId="0" borderId="0" xfId="0" applyFont="1" applyAlignment="1">
      <alignment horizontal="center" vertical="center" wrapText="1"/>
      <protection locked="0"/>
    </xf>
    <xf numFmtId="0" fontId="27" fillId="0" borderId="0" xfId="0" applyFont="1" applyAlignment="1">
      <alignment horizontal="center" vertical="center" wrapText="1"/>
      <protection locked="0"/>
    </xf>
    <xf numFmtId="0" fontId="27" fillId="0" borderId="0" xfId="0" applyFont="1" applyAlignment="1">
      <alignment horizontal="center" vertical="center"/>
      <protection locked="0"/>
    </xf>
    <xf numFmtId="0" fontId="27" fillId="0" borderId="0" xfId="0" applyFont="1" applyAlignment="1" applyProtection="1">
      <alignment horizontal="center" vertical="center"/>
    </xf>
    <xf numFmtId="0" fontId="11" fillId="0" borderId="2" xfId="0" applyFont="1" applyBorder="1" applyAlignment="1">
      <alignment horizontal="center" vertical="center"/>
      <protection locked="0"/>
    </xf>
    <xf numFmtId="0" fontId="11" fillId="0" borderId="8" xfId="0" applyFont="1" applyBorder="1" applyAlignment="1">
      <alignment horizontal="center" vertical="center"/>
      <protection locked="0"/>
    </xf>
    <xf numFmtId="0" fontId="11" fillId="0" borderId="3" xfId="0" applyFont="1" applyBorder="1" applyAlignment="1">
      <alignment horizontal="center" vertical="center"/>
      <protection locked="0"/>
    </xf>
    <xf numFmtId="49" fontId="6" fillId="0" borderId="7" xfId="0" applyNumberFormat="1" applyFont="1" applyBorder="1" applyAlignment="1">
      <alignment horizontal="center" vertical="center" wrapText="1"/>
      <protection locked="0"/>
    </xf>
    <xf numFmtId="49" fontId="6" fillId="0" borderId="6" xfId="0" applyNumberFormat="1" applyFont="1" applyBorder="1" applyAlignment="1">
      <alignment horizontal="center" vertical="center" wrapText="1"/>
      <protection locked="0"/>
    </xf>
    <xf numFmtId="0" fontId="6" fillId="0" borderId="7" xfId="0" applyFont="1" applyBorder="1" applyAlignment="1">
      <alignment horizontal="center" vertical="center"/>
      <protection locked="0"/>
    </xf>
    <xf numFmtId="0" fontId="6" fillId="0" borderId="6" xfId="0" applyFont="1" applyBorder="1" applyAlignment="1">
      <alignment horizontal="center" vertical="center"/>
      <protection locked="0"/>
    </xf>
    <xf numFmtId="0" fontId="26" fillId="0" borderId="0" xfId="0" applyFont="1" applyAlignment="1">
      <alignment horizontal="right"/>
      <protection locked="0"/>
    </xf>
    <xf numFmtId="0" fontId="2" fillId="0" borderId="13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left" vertical="center"/>
    </xf>
    <xf numFmtId="0" fontId="2" fillId="0" borderId="6" xfId="0" applyFont="1" applyBorder="1" applyAlignment="1" applyProtection="1">
      <alignment horizontal="right" vertical="center"/>
    </xf>
    <xf numFmtId="0" fontId="6" fillId="0" borderId="10" xfId="0" applyFont="1" applyBorder="1" applyAlignment="1" applyProtection="1">
      <alignment horizontal="center" vertical="center" wrapText="1"/>
    </xf>
    <xf numFmtId="0" fontId="6" fillId="0" borderId="6" xfId="0" applyFont="1" applyBorder="1" applyAlignment="1" applyProtection="1">
      <alignment horizontal="center" vertical="center" wrapText="1"/>
    </xf>
    <xf numFmtId="0" fontId="28" fillId="0" borderId="0" xfId="0" quotePrefix="1" applyFont="1" applyAlignment="1">
      <alignment horizontal="center" vertical="center" wrapText="1"/>
      <protection locked="0"/>
    </xf>
    <xf numFmtId="0" fontId="6" fillId="0" borderId="7" xfId="0" applyFont="1" applyBorder="1" applyAlignment="1" applyProtection="1">
      <alignment horizontal="center" vertical="center" wrapText="1"/>
    </xf>
    <xf numFmtId="0" fontId="6" fillId="0" borderId="8" xfId="0" applyFont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left" vertical="center"/>
    </xf>
    <xf numFmtId="0" fontId="6" fillId="0" borderId="10" xfId="0" applyFont="1" applyBorder="1" applyAlignment="1">
      <alignment horizontal="center" vertical="center" wrapText="1"/>
      <protection locked="0"/>
    </xf>
    <xf numFmtId="0" fontId="6" fillId="0" borderId="6" xfId="0" applyFont="1" applyBorder="1" applyAlignment="1">
      <alignment horizontal="center" vertical="center" wrapText="1"/>
      <protection locked="0"/>
    </xf>
    <xf numFmtId="0" fontId="6" fillId="0" borderId="11" xfId="0" applyFont="1" applyBorder="1" applyAlignment="1" applyProtection="1">
      <alignment horizontal="center" vertical="center" wrapText="1"/>
    </xf>
    <xf numFmtId="0" fontId="6" fillId="0" borderId="11" xfId="0" applyFont="1" applyBorder="1" applyAlignment="1">
      <alignment horizontal="center" vertical="center"/>
      <protection locked="0"/>
    </xf>
    <xf numFmtId="0" fontId="6" fillId="0" borderId="11" xfId="0" applyFont="1" applyBorder="1" applyAlignment="1">
      <alignment horizontal="center" vertical="center" wrapText="1"/>
      <protection locked="0"/>
    </xf>
    <xf numFmtId="0" fontId="2" fillId="0" borderId="11" xfId="0" applyFont="1" applyBorder="1" applyAlignment="1">
      <alignment horizontal="left" vertical="center"/>
      <protection locked="0"/>
    </xf>
    <xf numFmtId="0" fontId="6" fillId="0" borderId="7" xfId="0" applyFont="1" applyBorder="1" applyAlignment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 wrapText="1"/>
    </xf>
    <xf numFmtId="0" fontId="20" fillId="0" borderId="0" xfId="0" applyFont="1" applyAlignment="1" applyProtection="1">
      <alignment horizontal="center" vertical="center" wrapText="1"/>
    </xf>
    <xf numFmtId="0" fontId="20" fillId="0" borderId="0" xfId="0" applyFont="1" applyAlignment="1">
      <alignment horizontal="center" vertical="center" wrapText="1"/>
      <protection locked="0"/>
    </xf>
    <xf numFmtId="0" fontId="2" fillId="0" borderId="0" xfId="0" quotePrefix="1" applyFont="1" applyAlignment="1" applyProtection="1">
      <alignment horizontal="left" vertical="center" wrapText="1"/>
    </xf>
    <xf numFmtId="0" fontId="6" fillId="0" borderId="0" xfId="0" applyFont="1" applyAlignment="1" applyProtection="1">
      <alignment wrapText="1"/>
    </xf>
    <xf numFmtId="0" fontId="6" fillId="0" borderId="0" xfId="0" applyFont="1" applyAlignment="1">
      <protection locked="0"/>
    </xf>
    <xf numFmtId="0" fontId="2" fillId="0" borderId="0" xfId="0" applyFont="1" applyAlignment="1" applyProtection="1">
      <alignment horizontal="left" vertical="center" wrapText="1"/>
    </xf>
    <xf numFmtId="0" fontId="11" fillId="0" borderId="0" xfId="0" applyFont="1" applyAlignment="1" applyProtection="1">
      <alignment horizontal="right" wrapText="1"/>
    </xf>
    <xf numFmtId="0" fontId="2" fillId="0" borderId="2" xfId="0" applyFont="1" applyBorder="1" applyAlignment="1">
      <alignment horizontal="center" vertical="center" wrapText="1"/>
      <protection locked="0"/>
    </xf>
    <xf numFmtId="0" fontId="2" fillId="0" borderId="8" xfId="0" applyFont="1" applyBorder="1" applyAlignment="1">
      <alignment horizontal="center" vertical="center" wrapText="1"/>
      <protection locked="0"/>
    </xf>
    <xf numFmtId="0" fontId="2" fillId="0" borderId="3" xfId="0" applyFont="1" applyBorder="1" applyAlignment="1">
      <alignment horizontal="center" vertical="center" wrapText="1"/>
      <protection locked="0"/>
    </xf>
    <xf numFmtId="0" fontId="3" fillId="0" borderId="0" xfId="0" quotePrefix="1" applyFont="1" applyAlignment="1" applyProtection="1">
      <alignment horizontal="center" vertical="center" wrapText="1"/>
    </xf>
    <xf numFmtId="0" fontId="6" fillId="0" borderId="2" xfId="0" applyFont="1" applyBorder="1" applyAlignment="1" applyProtection="1">
      <alignment horizontal="center" vertical="center" wrapText="1"/>
    </xf>
    <xf numFmtId="0" fontId="2" fillId="0" borderId="8" xfId="0" applyFont="1" applyBorder="1" applyAlignment="1">
      <alignment horizontal="left" vertical="center" wrapText="1"/>
      <protection locked="0"/>
    </xf>
    <xf numFmtId="0" fontId="2" fillId="0" borderId="3" xfId="0" applyFont="1" applyBorder="1" applyAlignment="1">
      <alignment horizontal="left" vertical="center" wrapText="1"/>
      <protection locked="0"/>
    </xf>
    <xf numFmtId="0" fontId="6" fillId="0" borderId="4" xfId="0" quotePrefix="1" applyFont="1" applyBorder="1" applyAlignment="1">
      <alignment horizontal="center" vertical="center" wrapText="1"/>
      <protection locked="0"/>
    </xf>
    <xf numFmtId="0" fontId="6" fillId="0" borderId="4" xfId="0" quotePrefix="1" applyFont="1" applyBorder="1" applyAlignment="1" applyProtection="1">
      <alignment horizontal="center" vertical="center" wrapText="1"/>
    </xf>
    <xf numFmtId="0" fontId="30" fillId="0" borderId="1" xfId="0" applyFont="1" applyBorder="1" applyAlignment="1" applyProtection="1">
      <alignment horizontal="left" vertical="center" wrapText="1"/>
    </xf>
  </cellXfs>
  <cellStyles count="9">
    <cellStyle name="DateStyle" xfId="4" xr:uid="{00000000-0005-0000-0000-000005000000}"/>
    <cellStyle name="DateTimeStyle" xfId="5" xr:uid="{00000000-0005-0000-0000-000006000000}"/>
    <cellStyle name="IntegralNumberStyle" xfId="7" xr:uid="{00000000-0005-0000-0000-000008000000}"/>
    <cellStyle name="MoneyStyle" xfId="1" xr:uid="{00000000-0005-0000-0000-000003000000}"/>
    <cellStyle name="NumberStyle" xfId="1" xr:uid="{00000000-0005-0000-0000-000001000000}"/>
    <cellStyle name="PercentStyle" xfId="6" xr:uid="{00000000-0005-0000-0000-000007000000}"/>
    <cellStyle name="TextStyle" xfId="2" xr:uid="{00000000-0005-0000-0000-000002000000}"/>
    <cellStyle name="TimeStyle" xfId="3" xr:uid="{00000000-0005-0000-0000-000004000000}"/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'Calibri Light'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ED11EE-8CE2-6E31-685F-D14156F6D276}">
  <sheetPr>
    <outlinePr summaryBelow="0" summaryRight="0"/>
    <pageSetUpPr fitToPage="1"/>
  </sheetPr>
  <dimension ref="A1:D38"/>
  <sheetViews>
    <sheetView showZeros="0" topLeftCell="A31" workbookViewId="0"/>
  </sheetViews>
  <sheetFormatPr defaultColWidth="9.140625" defaultRowHeight="12" customHeight="1"/>
  <cols>
    <col min="1" max="1" width="31.85546875" customWidth="1"/>
    <col min="2" max="2" width="35.5703125" customWidth="1"/>
    <col min="3" max="3" width="36.5703125" customWidth="1"/>
    <col min="4" max="4" width="33.85546875" customWidth="1"/>
  </cols>
  <sheetData>
    <row r="1" spans="1:4" ht="15" customHeight="1">
      <c r="D1" s="1" t="s">
        <v>0</v>
      </c>
    </row>
    <row r="2" spans="1:4" ht="36" customHeight="1">
      <c r="A2" s="113" t="str">
        <f>"2025"&amp;"年部门财务收支预算总表"</f>
        <v>2025年部门财务收支预算总表</v>
      </c>
      <c r="B2" s="114"/>
      <c r="C2" s="114"/>
      <c r="D2" s="114"/>
    </row>
    <row r="3" spans="1:4" ht="18.75" customHeight="1">
      <c r="A3" s="115" t="str">
        <f>"单位名称："&amp;"永德县交通运输局"</f>
        <v>单位名称：永德县交通运输局</v>
      </c>
      <c r="B3" s="116"/>
      <c r="C3" s="2"/>
      <c r="D3" s="1" t="s">
        <v>1</v>
      </c>
    </row>
    <row r="4" spans="1:4" ht="18.75" customHeight="1">
      <c r="A4" s="117" t="s">
        <v>2</v>
      </c>
      <c r="B4" s="118"/>
      <c r="C4" s="117" t="s">
        <v>3</v>
      </c>
      <c r="D4" s="118"/>
    </row>
    <row r="5" spans="1:4" ht="18.75" customHeight="1">
      <c r="A5" s="119" t="s">
        <v>4</v>
      </c>
      <c r="B5" s="121" t="str">
        <f>"2025"&amp;"年预算数"</f>
        <v>2025年预算数</v>
      </c>
      <c r="C5" s="119" t="s">
        <v>5</v>
      </c>
      <c r="D5" s="121" t="str">
        <f>"2025"&amp;"年预算数"</f>
        <v>2025年预算数</v>
      </c>
    </row>
    <row r="6" spans="1:4" ht="18.75" customHeight="1">
      <c r="A6" s="120"/>
      <c r="B6" s="120"/>
      <c r="C6" s="120"/>
      <c r="D6" s="120"/>
    </row>
    <row r="7" spans="1:4" ht="18.75" customHeight="1">
      <c r="A7" s="4" t="s">
        <v>6</v>
      </c>
      <c r="B7" s="5">
        <v>116283484.63</v>
      </c>
      <c r="C7" s="4" t="s">
        <v>7</v>
      </c>
      <c r="D7" s="5"/>
    </row>
    <row r="8" spans="1:4" ht="18.75" customHeight="1">
      <c r="A8" s="4" t="s">
        <v>8</v>
      </c>
      <c r="B8" s="5"/>
      <c r="C8" s="4" t="s">
        <v>9</v>
      </c>
      <c r="D8" s="5"/>
    </row>
    <row r="9" spans="1:4" ht="18.75" customHeight="1">
      <c r="A9" s="4" t="s">
        <v>10</v>
      </c>
      <c r="B9" s="5"/>
      <c r="C9" s="4" t="s">
        <v>11</v>
      </c>
      <c r="D9" s="5"/>
    </row>
    <row r="10" spans="1:4" ht="18.75" customHeight="1">
      <c r="A10" s="4" t="s">
        <v>12</v>
      </c>
      <c r="B10" s="5"/>
      <c r="C10" s="4" t="s">
        <v>13</v>
      </c>
      <c r="D10" s="5"/>
    </row>
    <row r="11" spans="1:4" ht="18.75" customHeight="1">
      <c r="A11" s="6" t="s">
        <v>14</v>
      </c>
      <c r="B11" s="5"/>
      <c r="C11" s="7" t="s">
        <v>15</v>
      </c>
      <c r="D11" s="5"/>
    </row>
    <row r="12" spans="1:4" ht="18.75" customHeight="1">
      <c r="A12" s="8" t="s">
        <v>16</v>
      </c>
      <c r="B12" s="5"/>
      <c r="C12" s="9" t="s">
        <v>17</v>
      </c>
      <c r="D12" s="5"/>
    </row>
    <row r="13" spans="1:4" ht="18.75" customHeight="1">
      <c r="A13" s="8" t="s">
        <v>18</v>
      </c>
      <c r="B13" s="5"/>
      <c r="C13" s="9" t="s">
        <v>19</v>
      </c>
      <c r="D13" s="5"/>
    </row>
    <row r="14" spans="1:4" ht="18.75" customHeight="1">
      <c r="A14" s="8" t="s">
        <v>20</v>
      </c>
      <c r="B14" s="5"/>
      <c r="C14" s="9" t="s">
        <v>21</v>
      </c>
      <c r="D14" s="5">
        <v>1236277.1299999999</v>
      </c>
    </row>
    <row r="15" spans="1:4" ht="18.75" customHeight="1">
      <c r="A15" s="8" t="s">
        <v>22</v>
      </c>
      <c r="B15" s="5"/>
      <c r="C15" s="9" t="s">
        <v>23</v>
      </c>
      <c r="D15" s="5">
        <v>262769.86</v>
      </c>
    </row>
    <row r="16" spans="1:4" ht="18.75" customHeight="1">
      <c r="A16" s="8" t="s">
        <v>24</v>
      </c>
      <c r="B16" s="5"/>
      <c r="C16" s="8" t="s">
        <v>25</v>
      </c>
      <c r="D16" s="5"/>
    </row>
    <row r="17" spans="1:4" ht="18.75" customHeight="1">
      <c r="A17" s="8" t="s">
        <v>26</v>
      </c>
      <c r="B17" s="5"/>
      <c r="C17" s="8" t="s">
        <v>27</v>
      </c>
      <c r="D17" s="5"/>
    </row>
    <row r="18" spans="1:4" ht="18.75" customHeight="1">
      <c r="A18" s="10" t="s">
        <v>26</v>
      </c>
      <c r="B18" s="5"/>
      <c r="C18" s="9" t="s">
        <v>28</v>
      </c>
      <c r="D18" s="5"/>
    </row>
    <row r="19" spans="1:4" ht="18.75" customHeight="1">
      <c r="A19" s="10" t="s">
        <v>26</v>
      </c>
      <c r="B19" s="5"/>
      <c r="C19" s="9" t="s">
        <v>29</v>
      </c>
      <c r="D19" s="5">
        <v>114383572.11</v>
      </c>
    </row>
    <row r="20" spans="1:4" ht="18.75" customHeight="1">
      <c r="A20" s="10" t="s">
        <v>26</v>
      </c>
      <c r="B20" s="5"/>
      <c r="C20" s="9" t="s">
        <v>30</v>
      </c>
      <c r="D20" s="5"/>
    </row>
    <row r="21" spans="1:4" ht="18.75" customHeight="1">
      <c r="A21" s="10" t="s">
        <v>26</v>
      </c>
      <c r="B21" s="5"/>
      <c r="C21" s="9" t="s">
        <v>31</v>
      </c>
      <c r="D21" s="5"/>
    </row>
    <row r="22" spans="1:4" ht="18.75" customHeight="1">
      <c r="A22" s="10" t="s">
        <v>26</v>
      </c>
      <c r="B22" s="5"/>
      <c r="C22" s="9" t="s">
        <v>32</v>
      </c>
      <c r="D22" s="5"/>
    </row>
    <row r="23" spans="1:4" ht="18.75" customHeight="1">
      <c r="A23" s="10" t="s">
        <v>26</v>
      </c>
      <c r="B23" s="5"/>
      <c r="C23" s="9" t="s">
        <v>33</v>
      </c>
      <c r="D23" s="5"/>
    </row>
    <row r="24" spans="1:4" ht="18.75" customHeight="1">
      <c r="A24" s="10" t="s">
        <v>26</v>
      </c>
      <c r="B24" s="5"/>
      <c r="C24" s="9" t="s">
        <v>34</v>
      </c>
      <c r="D24" s="5"/>
    </row>
    <row r="25" spans="1:4" ht="18.75" customHeight="1">
      <c r="A25" s="10" t="s">
        <v>26</v>
      </c>
      <c r="B25" s="5"/>
      <c r="C25" s="9" t="s">
        <v>35</v>
      </c>
      <c r="D25" s="5">
        <v>400865.53</v>
      </c>
    </row>
    <row r="26" spans="1:4" ht="18.75" customHeight="1">
      <c r="A26" s="10" t="s">
        <v>26</v>
      </c>
      <c r="B26" s="5"/>
      <c r="C26" s="9" t="s">
        <v>36</v>
      </c>
      <c r="D26" s="5"/>
    </row>
    <row r="27" spans="1:4" ht="18.75" customHeight="1">
      <c r="A27" s="10" t="s">
        <v>26</v>
      </c>
      <c r="B27" s="5"/>
      <c r="C27" s="9" t="s">
        <v>37</v>
      </c>
      <c r="D27" s="5"/>
    </row>
    <row r="28" spans="1:4" ht="18.75" customHeight="1">
      <c r="A28" s="10" t="s">
        <v>26</v>
      </c>
      <c r="B28" s="5"/>
      <c r="C28" s="9" t="s">
        <v>38</v>
      </c>
      <c r="D28" s="5"/>
    </row>
    <row r="29" spans="1:4" ht="18.75" customHeight="1">
      <c r="A29" s="10" t="s">
        <v>26</v>
      </c>
      <c r="B29" s="5"/>
      <c r="C29" s="9" t="s">
        <v>39</v>
      </c>
      <c r="D29" s="5"/>
    </row>
    <row r="30" spans="1:4" ht="18.75" customHeight="1">
      <c r="A30" s="11" t="s">
        <v>26</v>
      </c>
      <c r="B30" s="5"/>
      <c r="C30" s="8" t="s">
        <v>40</v>
      </c>
      <c r="D30" s="5"/>
    </row>
    <row r="31" spans="1:4" ht="18.75" customHeight="1">
      <c r="A31" s="11" t="s">
        <v>26</v>
      </c>
      <c r="B31" s="5"/>
      <c r="C31" s="8" t="s">
        <v>41</v>
      </c>
      <c r="D31" s="5"/>
    </row>
    <row r="32" spans="1:4" ht="18.75" customHeight="1">
      <c r="A32" s="11" t="s">
        <v>26</v>
      </c>
      <c r="B32" s="5"/>
      <c r="C32" s="8" t="s">
        <v>42</v>
      </c>
      <c r="D32" s="5"/>
    </row>
    <row r="33" spans="1:4" ht="18.75" customHeight="1">
      <c r="A33" s="12"/>
      <c r="B33" s="13"/>
      <c r="C33" s="8" t="s">
        <v>43</v>
      </c>
      <c r="D33" s="14"/>
    </row>
    <row r="34" spans="1:4" ht="18.75" customHeight="1">
      <c r="A34" s="12" t="s">
        <v>44</v>
      </c>
      <c r="B34" s="13">
        <f>SUM(B7:B11)</f>
        <v>116283484.63</v>
      </c>
      <c r="C34" s="15" t="s">
        <v>45</v>
      </c>
      <c r="D34" s="13">
        <v>116283484.63</v>
      </c>
    </row>
    <row r="35" spans="1:4" ht="18.75" customHeight="1">
      <c r="A35" s="16" t="s">
        <v>46</v>
      </c>
      <c r="B35" s="5"/>
      <c r="C35" s="4" t="s">
        <v>47</v>
      </c>
      <c r="D35" s="5"/>
    </row>
    <row r="36" spans="1:4" ht="18.75" customHeight="1">
      <c r="A36" s="16" t="s">
        <v>48</v>
      </c>
      <c r="B36" s="5"/>
      <c r="C36" s="4" t="s">
        <v>48</v>
      </c>
      <c r="D36" s="5"/>
    </row>
    <row r="37" spans="1:4" ht="18.75" customHeight="1">
      <c r="A37" s="16" t="s">
        <v>49</v>
      </c>
      <c r="B37" s="5">
        <f>B35-B36</f>
        <v>0</v>
      </c>
      <c r="C37" s="4" t="s">
        <v>50</v>
      </c>
      <c r="D37" s="5"/>
    </row>
    <row r="38" spans="1:4" ht="18.75" customHeight="1">
      <c r="A38" s="17" t="s">
        <v>51</v>
      </c>
      <c r="B38" s="13">
        <f t="shared" ref="B38:D38" si="0">B34+B35</f>
        <v>116283484.63</v>
      </c>
      <c r="C38" s="15" t="s">
        <v>52</v>
      </c>
      <c r="D38" s="13">
        <f t="shared" si="0"/>
        <v>116283484.63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honeticPr fontId="29" type="noConversion"/>
  <printOptions horizontalCentered="1"/>
  <pageMargins left="0.39" right="0.39" top="0.51" bottom="0.51" header="0.31" footer="0.31"/>
  <pageSetup paperSize="9" scale="83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8870AA-9489-539D-FF73-D1A8727E9DF1}">
  <sheetPr>
    <outlinePr summaryBelow="0" summaryRight="0"/>
    <pageSetUpPr fitToPage="1"/>
  </sheetPr>
  <dimension ref="A1:F9"/>
  <sheetViews>
    <sheetView showZeros="0" workbookViewId="0"/>
  </sheetViews>
  <sheetFormatPr defaultColWidth="9.140625" defaultRowHeight="14.25" customHeight="1"/>
  <cols>
    <col min="1" max="1" width="32.140625" customWidth="1"/>
    <col min="2" max="2" width="16.85546875" customWidth="1"/>
    <col min="3" max="3" width="32.140625" customWidth="1"/>
    <col min="4" max="6" width="28.5703125" customWidth="1"/>
  </cols>
  <sheetData>
    <row r="1" spans="1:6" ht="15" customHeight="1">
      <c r="A1" s="86">
        <v>1</v>
      </c>
      <c r="B1" s="87">
        <v>0</v>
      </c>
      <c r="C1" s="86">
        <v>1</v>
      </c>
      <c r="D1" s="51"/>
      <c r="E1" s="51"/>
      <c r="F1" s="1" t="s">
        <v>368</v>
      </c>
    </row>
    <row r="2" spans="1:6" ht="32.25" customHeight="1">
      <c r="A2" s="205" t="str">
        <f>"2025"&amp;"年部门政府性基金预算支出预算表"</f>
        <v>2025年部门政府性基金预算支出预算表</v>
      </c>
      <c r="B2" s="206" t="s">
        <v>369</v>
      </c>
      <c r="C2" s="207"/>
      <c r="D2" s="208"/>
      <c r="E2" s="208"/>
      <c r="F2" s="208"/>
    </row>
    <row r="3" spans="1:6" ht="18.75" customHeight="1">
      <c r="A3" s="157" t="str">
        <f>"单位名称："&amp;"永德县交通运输局"</f>
        <v>单位名称：永德县交通运输局</v>
      </c>
      <c r="B3" s="197" t="s">
        <v>370</v>
      </c>
      <c r="C3" s="216"/>
      <c r="D3" s="51"/>
      <c r="E3" s="51"/>
      <c r="F3" s="1" t="s">
        <v>1</v>
      </c>
    </row>
    <row r="4" spans="1:6" ht="18.75" customHeight="1">
      <c r="A4" s="170" t="s">
        <v>188</v>
      </c>
      <c r="B4" s="212" t="s">
        <v>73</v>
      </c>
      <c r="C4" s="214" t="s">
        <v>74</v>
      </c>
      <c r="D4" s="153" t="s">
        <v>371</v>
      </c>
      <c r="E4" s="153"/>
      <c r="F4" s="118"/>
    </row>
    <row r="5" spans="1:6" ht="18.75" customHeight="1">
      <c r="A5" s="184"/>
      <c r="B5" s="213"/>
      <c r="C5" s="215"/>
      <c r="D5" s="53" t="s">
        <v>56</v>
      </c>
      <c r="E5" s="53" t="s">
        <v>75</v>
      </c>
      <c r="F5" s="53" t="s">
        <v>76</v>
      </c>
    </row>
    <row r="6" spans="1:6" ht="18.75" customHeight="1">
      <c r="A6" s="71">
        <v>1</v>
      </c>
      <c r="B6" s="89" t="s">
        <v>169</v>
      </c>
      <c r="C6" s="88">
        <v>3</v>
      </c>
      <c r="D6" s="53">
        <v>4</v>
      </c>
      <c r="E6" s="53">
        <v>5</v>
      </c>
      <c r="F6" s="53">
        <v>6</v>
      </c>
    </row>
    <row r="7" spans="1:6" ht="18.75" customHeight="1">
      <c r="A7" s="90"/>
      <c r="B7" s="91"/>
      <c r="C7" s="91"/>
      <c r="D7" s="5"/>
      <c r="E7" s="5"/>
      <c r="F7" s="5"/>
    </row>
    <row r="8" spans="1:6" ht="18.75" customHeight="1">
      <c r="A8" s="90"/>
      <c r="B8" s="91"/>
      <c r="C8" s="91"/>
      <c r="D8" s="5"/>
      <c r="E8" s="5"/>
      <c r="F8" s="5"/>
    </row>
    <row r="9" spans="1:6" ht="18.75" customHeight="1">
      <c r="A9" s="209" t="s">
        <v>126</v>
      </c>
      <c r="B9" s="210" t="s">
        <v>126</v>
      </c>
      <c r="C9" s="211" t="s">
        <v>126</v>
      </c>
      <c r="D9" s="5"/>
      <c r="E9" s="5"/>
      <c r="F9" s="5"/>
    </row>
  </sheetData>
  <mergeCells count="7">
    <mergeCell ref="A2:F2"/>
    <mergeCell ref="A9:C9"/>
    <mergeCell ref="D4:F4"/>
    <mergeCell ref="B4:B5"/>
    <mergeCell ref="C4:C5"/>
    <mergeCell ref="A4:A5"/>
    <mergeCell ref="A3:C3"/>
  </mergeCells>
  <phoneticPr fontId="29" type="noConversion"/>
  <printOptions horizontalCentered="1"/>
  <pageMargins left="0.39" right="0.39" top="0.57999999999999996" bottom="0.57999999999999996" header="0.5" footer="0.5"/>
  <pageSetup paperSize="9" scale="98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4A6F6D-2E1F-4CA7-BC84-AB99E8437EB6}">
  <sheetPr>
    <outlinePr summaryBelow="0" summaryRight="0"/>
    <pageSetUpPr fitToPage="1"/>
  </sheetPr>
  <dimension ref="A1:Q11"/>
  <sheetViews>
    <sheetView showZeros="0" workbookViewId="0"/>
  </sheetViews>
  <sheetFormatPr defaultColWidth="9.140625" defaultRowHeight="14.25" customHeight="1"/>
  <cols>
    <col min="1" max="1" width="39.140625" customWidth="1"/>
    <col min="2" max="2" width="21.7109375" customWidth="1"/>
    <col min="3" max="3" width="35.28515625" customWidth="1"/>
    <col min="4" max="4" width="7.7109375" customWidth="1"/>
    <col min="5" max="5" width="10.28515625" customWidth="1"/>
    <col min="6" max="17" width="16.5703125" customWidth="1"/>
  </cols>
  <sheetData>
    <row r="1" spans="1:17" ht="15" customHeight="1">
      <c r="A1" s="30"/>
      <c r="B1" s="30"/>
      <c r="C1" s="30"/>
      <c r="D1" s="30"/>
      <c r="E1" s="30"/>
      <c r="F1" s="30"/>
      <c r="G1" s="30"/>
      <c r="H1" s="30"/>
      <c r="I1" s="30"/>
      <c r="J1" s="30"/>
      <c r="O1" s="20"/>
      <c r="P1" s="20"/>
      <c r="Q1" s="1" t="s">
        <v>372</v>
      </c>
    </row>
    <row r="2" spans="1:17" ht="35.25" customHeight="1">
      <c r="A2" s="222" t="str">
        <f>"2025"&amp;"年部门政府采购预算表"</f>
        <v>2025年部门政府采购预算表</v>
      </c>
      <c r="B2" s="187"/>
      <c r="C2" s="187"/>
      <c r="D2" s="187"/>
      <c r="E2" s="187"/>
      <c r="F2" s="187"/>
      <c r="G2" s="187"/>
      <c r="H2" s="187"/>
      <c r="I2" s="187"/>
      <c r="J2" s="187"/>
      <c r="K2" s="172"/>
      <c r="L2" s="187"/>
      <c r="M2" s="187"/>
      <c r="N2" s="187"/>
      <c r="O2" s="172"/>
      <c r="P2" s="172"/>
      <c r="Q2" s="187"/>
    </row>
    <row r="3" spans="1:17" ht="18.75" customHeight="1">
      <c r="A3" s="226" t="str">
        <f>"单位名称："&amp;"永德县交通运输局"</f>
        <v>单位名称：永德县交通运输局</v>
      </c>
      <c r="B3" s="131"/>
      <c r="C3" s="131"/>
      <c r="D3" s="131"/>
      <c r="E3" s="131"/>
      <c r="F3" s="131"/>
      <c r="G3" s="21"/>
      <c r="H3" s="21"/>
      <c r="I3" s="21"/>
      <c r="J3" s="21"/>
      <c r="O3" s="92"/>
      <c r="P3" s="92"/>
      <c r="Q3" s="1" t="s">
        <v>175</v>
      </c>
    </row>
    <row r="4" spans="1:17" ht="18.75" customHeight="1">
      <c r="A4" s="193" t="s">
        <v>373</v>
      </c>
      <c r="B4" s="223" t="s">
        <v>374</v>
      </c>
      <c r="C4" s="223" t="s">
        <v>375</v>
      </c>
      <c r="D4" s="223" t="s">
        <v>376</v>
      </c>
      <c r="E4" s="223" t="s">
        <v>377</v>
      </c>
      <c r="F4" s="223" t="s">
        <v>378</v>
      </c>
      <c r="G4" s="224" t="s">
        <v>195</v>
      </c>
      <c r="H4" s="224"/>
      <c r="I4" s="224"/>
      <c r="J4" s="224"/>
      <c r="K4" s="154"/>
      <c r="L4" s="224"/>
      <c r="M4" s="224"/>
      <c r="N4" s="224"/>
      <c r="O4" s="181"/>
      <c r="P4" s="154"/>
      <c r="Q4" s="225"/>
    </row>
    <row r="5" spans="1:17" ht="18.75" customHeight="1">
      <c r="A5" s="196"/>
      <c r="B5" s="220"/>
      <c r="C5" s="220"/>
      <c r="D5" s="220"/>
      <c r="E5" s="220"/>
      <c r="F5" s="220"/>
      <c r="G5" s="220" t="s">
        <v>56</v>
      </c>
      <c r="H5" s="220" t="s">
        <v>59</v>
      </c>
      <c r="I5" s="220" t="s">
        <v>379</v>
      </c>
      <c r="J5" s="220" t="s">
        <v>380</v>
      </c>
      <c r="K5" s="227" t="s">
        <v>381</v>
      </c>
      <c r="L5" s="229" t="s">
        <v>78</v>
      </c>
      <c r="M5" s="229"/>
      <c r="N5" s="229"/>
      <c r="O5" s="230"/>
      <c r="P5" s="231"/>
      <c r="Q5" s="221"/>
    </row>
    <row r="6" spans="1:17" ht="30" customHeight="1">
      <c r="A6" s="152"/>
      <c r="B6" s="221"/>
      <c r="C6" s="221"/>
      <c r="D6" s="221"/>
      <c r="E6" s="221"/>
      <c r="F6" s="221"/>
      <c r="G6" s="221"/>
      <c r="H6" s="221" t="s">
        <v>58</v>
      </c>
      <c r="I6" s="221"/>
      <c r="J6" s="221"/>
      <c r="K6" s="228"/>
      <c r="L6" s="93" t="s">
        <v>58</v>
      </c>
      <c r="M6" s="93" t="s">
        <v>65</v>
      </c>
      <c r="N6" s="93" t="s">
        <v>203</v>
      </c>
      <c r="O6" s="33" t="s">
        <v>67</v>
      </c>
      <c r="P6" s="94" t="s">
        <v>68</v>
      </c>
      <c r="Q6" s="93" t="s">
        <v>69</v>
      </c>
    </row>
    <row r="7" spans="1:17" ht="18.75" customHeight="1">
      <c r="A7" s="3">
        <v>1</v>
      </c>
      <c r="B7" s="53">
        <v>2</v>
      </c>
      <c r="C7" s="53">
        <v>3</v>
      </c>
      <c r="D7" s="53">
        <v>4</v>
      </c>
      <c r="E7" s="53">
        <v>5</v>
      </c>
      <c r="F7" s="53">
        <v>6</v>
      </c>
      <c r="G7" s="88">
        <v>7</v>
      </c>
      <c r="H7" s="88">
        <v>8</v>
      </c>
      <c r="I7" s="88">
        <v>9</v>
      </c>
      <c r="J7" s="88">
        <v>10</v>
      </c>
      <c r="K7" s="88">
        <v>11</v>
      </c>
      <c r="L7" s="88">
        <v>12</v>
      </c>
      <c r="M7" s="88">
        <v>13</v>
      </c>
      <c r="N7" s="88">
        <v>14</v>
      </c>
      <c r="O7" s="88">
        <v>15</v>
      </c>
      <c r="P7" s="88">
        <v>16</v>
      </c>
      <c r="Q7" s="88">
        <v>17</v>
      </c>
    </row>
    <row r="8" spans="1:17" ht="18.75" customHeight="1">
      <c r="A8" s="95" t="s">
        <v>71</v>
      </c>
      <c r="B8" s="96"/>
      <c r="C8" s="96"/>
      <c r="D8" s="96"/>
      <c r="E8" s="97"/>
      <c r="F8" s="5">
        <v>36000</v>
      </c>
      <c r="G8" s="5">
        <v>36000</v>
      </c>
      <c r="H8" s="5">
        <v>36000</v>
      </c>
      <c r="I8" s="5"/>
      <c r="J8" s="5"/>
      <c r="K8" s="5"/>
      <c r="L8" s="5"/>
      <c r="M8" s="5"/>
      <c r="N8" s="5"/>
      <c r="O8" s="5"/>
      <c r="P8" s="5"/>
      <c r="Q8" s="5"/>
    </row>
    <row r="9" spans="1:17" ht="18.75" customHeight="1">
      <c r="A9" s="98" t="s">
        <v>245</v>
      </c>
      <c r="B9" s="96" t="s">
        <v>382</v>
      </c>
      <c r="C9" s="96" t="s">
        <v>383</v>
      </c>
      <c r="D9" s="96" t="s">
        <v>384</v>
      </c>
      <c r="E9" s="99">
        <v>1</v>
      </c>
      <c r="F9" s="5">
        <v>26000</v>
      </c>
      <c r="G9" s="5">
        <v>26000</v>
      </c>
      <c r="H9" s="5">
        <v>26000</v>
      </c>
      <c r="I9" s="5"/>
      <c r="J9" s="5"/>
      <c r="K9" s="5"/>
      <c r="L9" s="5"/>
      <c r="M9" s="5"/>
      <c r="N9" s="5"/>
      <c r="O9" s="5"/>
      <c r="P9" s="5"/>
      <c r="Q9" s="5"/>
    </row>
    <row r="10" spans="1:17" ht="18.75" customHeight="1">
      <c r="A10" s="98" t="s">
        <v>245</v>
      </c>
      <c r="B10" s="96" t="s">
        <v>385</v>
      </c>
      <c r="C10" s="96" t="s">
        <v>386</v>
      </c>
      <c r="D10" s="96" t="s">
        <v>387</v>
      </c>
      <c r="E10" s="99">
        <v>1</v>
      </c>
      <c r="F10" s="5">
        <v>10000</v>
      </c>
      <c r="G10" s="5">
        <v>10000</v>
      </c>
      <c r="H10" s="5">
        <v>10000</v>
      </c>
      <c r="I10" s="5"/>
      <c r="J10" s="5"/>
      <c r="K10" s="5"/>
      <c r="L10" s="5"/>
      <c r="M10" s="5"/>
      <c r="N10" s="5"/>
      <c r="O10" s="5"/>
      <c r="P10" s="5"/>
      <c r="Q10" s="5"/>
    </row>
    <row r="11" spans="1:17" ht="18.75" customHeight="1">
      <c r="A11" s="217" t="s">
        <v>126</v>
      </c>
      <c r="B11" s="218"/>
      <c r="C11" s="218"/>
      <c r="D11" s="218"/>
      <c r="E11" s="219"/>
      <c r="F11" s="5">
        <v>36000</v>
      </c>
      <c r="G11" s="5">
        <v>36000</v>
      </c>
      <c r="H11" s="5">
        <v>36000</v>
      </c>
      <c r="I11" s="5"/>
      <c r="J11" s="5"/>
      <c r="K11" s="5"/>
      <c r="L11" s="5"/>
      <c r="M11" s="5"/>
      <c r="N11" s="5"/>
      <c r="O11" s="5"/>
      <c r="P11" s="5"/>
      <c r="Q11" s="5"/>
    </row>
  </sheetData>
  <mergeCells count="16">
    <mergeCell ref="A11:E11"/>
    <mergeCell ref="H5:H6"/>
    <mergeCell ref="A2:Q2"/>
    <mergeCell ref="A4:A6"/>
    <mergeCell ref="B4:B6"/>
    <mergeCell ref="C4:C6"/>
    <mergeCell ref="D4:D6"/>
    <mergeCell ref="E4:E6"/>
    <mergeCell ref="F4:F6"/>
    <mergeCell ref="G4:Q4"/>
    <mergeCell ref="I5:I6"/>
    <mergeCell ref="J5:J6"/>
    <mergeCell ref="A3:F3"/>
    <mergeCell ref="K5:K6"/>
    <mergeCell ref="G5:G6"/>
    <mergeCell ref="L5:Q5"/>
  </mergeCells>
  <phoneticPr fontId="29" type="noConversion"/>
  <printOptions horizontalCentered="1"/>
  <pageMargins left="1" right="1" top="0.75" bottom="0.75" header="0" footer="0"/>
  <pageSetup paperSize="9" scale="60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48D019-F10F-981F-1673-FA87787748A7}">
  <sheetPr>
    <outlinePr summaryBelow="0" summaryRight="0"/>
    <pageSetUpPr fitToPage="1"/>
  </sheetPr>
  <dimension ref="A1:N10"/>
  <sheetViews>
    <sheetView showZeros="0" workbookViewId="0"/>
  </sheetViews>
  <sheetFormatPr defaultColWidth="9.140625" defaultRowHeight="14.25" customHeight="1"/>
  <cols>
    <col min="1" max="1" width="31.42578125" customWidth="1"/>
    <col min="2" max="3" width="21.85546875" customWidth="1"/>
    <col min="4" max="14" width="19" customWidth="1"/>
  </cols>
  <sheetData>
    <row r="1" spans="1:14" ht="15" customHeight="1">
      <c r="A1" s="29"/>
      <c r="B1" s="29"/>
      <c r="C1" s="19"/>
      <c r="D1" s="29"/>
      <c r="E1" s="29"/>
      <c r="F1" s="29"/>
      <c r="G1" s="29"/>
      <c r="H1" s="100"/>
      <c r="I1" s="29"/>
      <c r="J1" s="29"/>
      <c r="K1" s="29"/>
      <c r="L1" s="20"/>
      <c r="M1" s="82"/>
      <c r="N1" s="61" t="s">
        <v>388</v>
      </c>
    </row>
    <row r="2" spans="1:14" ht="34.5" customHeight="1">
      <c r="A2" s="234" t="str">
        <f>"2025"&amp;"年部门政府购买服务预算表"</f>
        <v>2025年部门政府购买服务预算表</v>
      </c>
      <c r="B2" s="235"/>
      <c r="C2" s="172"/>
      <c r="D2" s="235"/>
      <c r="E2" s="235"/>
      <c r="F2" s="235"/>
      <c r="G2" s="235"/>
      <c r="H2" s="236"/>
      <c r="I2" s="235"/>
      <c r="J2" s="235"/>
      <c r="K2" s="235"/>
      <c r="L2" s="172"/>
      <c r="M2" s="236"/>
      <c r="N2" s="235"/>
    </row>
    <row r="3" spans="1:14" ht="18.75" customHeight="1">
      <c r="A3" s="237" t="str">
        <f>"单位名称："&amp;"永德县交通运输局"</f>
        <v>单位名称：永德县交通运输局</v>
      </c>
      <c r="B3" s="238"/>
      <c r="C3" s="239"/>
      <c r="D3" s="101"/>
      <c r="E3" s="101"/>
      <c r="F3" s="101"/>
      <c r="G3" s="101"/>
      <c r="H3" s="100"/>
      <c r="I3" s="29"/>
      <c r="J3" s="29"/>
      <c r="K3" s="29"/>
      <c r="L3" s="92"/>
      <c r="M3" s="102"/>
      <c r="N3" s="61" t="s">
        <v>175</v>
      </c>
    </row>
    <row r="4" spans="1:14" ht="18.75" customHeight="1">
      <c r="A4" s="193" t="s">
        <v>373</v>
      </c>
      <c r="B4" s="223" t="s">
        <v>389</v>
      </c>
      <c r="C4" s="233" t="s">
        <v>390</v>
      </c>
      <c r="D4" s="224" t="s">
        <v>195</v>
      </c>
      <c r="E4" s="224"/>
      <c r="F4" s="224"/>
      <c r="G4" s="224"/>
      <c r="H4" s="154"/>
      <c r="I4" s="224"/>
      <c r="J4" s="224"/>
      <c r="K4" s="224"/>
      <c r="L4" s="181"/>
      <c r="M4" s="154"/>
      <c r="N4" s="225"/>
    </row>
    <row r="5" spans="1:14" ht="18.75" customHeight="1">
      <c r="A5" s="196"/>
      <c r="B5" s="220"/>
      <c r="C5" s="227"/>
      <c r="D5" s="220" t="s">
        <v>56</v>
      </c>
      <c r="E5" s="220" t="s">
        <v>59</v>
      </c>
      <c r="F5" s="220" t="s">
        <v>379</v>
      </c>
      <c r="G5" s="220" t="s">
        <v>380</v>
      </c>
      <c r="H5" s="227" t="s">
        <v>381</v>
      </c>
      <c r="I5" s="229" t="s">
        <v>78</v>
      </c>
      <c r="J5" s="229"/>
      <c r="K5" s="229"/>
      <c r="L5" s="230"/>
      <c r="M5" s="231"/>
      <c r="N5" s="221"/>
    </row>
    <row r="6" spans="1:14" ht="26.25" customHeight="1">
      <c r="A6" s="152"/>
      <c r="B6" s="221"/>
      <c r="C6" s="228"/>
      <c r="D6" s="221"/>
      <c r="E6" s="221"/>
      <c r="F6" s="221"/>
      <c r="G6" s="221"/>
      <c r="H6" s="228"/>
      <c r="I6" s="93" t="s">
        <v>58</v>
      </c>
      <c r="J6" s="93" t="s">
        <v>65</v>
      </c>
      <c r="K6" s="93" t="s">
        <v>203</v>
      </c>
      <c r="L6" s="33" t="s">
        <v>67</v>
      </c>
      <c r="M6" s="94" t="s">
        <v>68</v>
      </c>
      <c r="N6" s="93" t="s">
        <v>69</v>
      </c>
    </row>
    <row r="7" spans="1:14" ht="18.75" customHeight="1">
      <c r="A7" s="103">
        <v>1</v>
      </c>
      <c r="B7" s="103">
        <v>2</v>
      </c>
      <c r="C7" s="103">
        <v>3</v>
      </c>
      <c r="D7" s="103">
        <v>4</v>
      </c>
      <c r="E7" s="103">
        <v>5</v>
      </c>
      <c r="F7" s="103">
        <v>6</v>
      </c>
      <c r="G7" s="103">
        <v>7</v>
      </c>
      <c r="H7" s="103">
        <v>8</v>
      </c>
      <c r="I7" s="103">
        <v>9</v>
      </c>
      <c r="J7" s="103">
        <v>10</v>
      </c>
      <c r="K7" s="103">
        <v>11</v>
      </c>
      <c r="L7" s="103">
        <v>12</v>
      </c>
      <c r="M7" s="103">
        <v>13</v>
      </c>
      <c r="N7" s="103">
        <v>14</v>
      </c>
    </row>
    <row r="8" spans="1:14" ht="18.75" customHeight="1">
      <c r="A8" s="95"/>
      <c r="B8" s="96"/>
      <c r="C8" s="91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 ht="18.75" customHeight="1">
      <c r="A9" s="104"/>
      <c r="B9" s="96"/>
      <c r="C9" s="91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 ht="18.75" customHeight="1">
      <c r="A10" s="217" t="s">
        <v>126</v>
      </c>
      <c r="B10" s="218"/>
      <c r="C10" s="232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</sheetData>
  <mergeCells count="13">
    <mergeCell ref="A10:C10"/>
    <mergeCell ref="E5:E6"/>
    <mergeCell ref="C4:C6"/>
    <mergeCell ref="A2:N2"/>
    <mergeCell ref="A4:A6"/>
    <mergeCell ref="B4:B6"/>
    <mergeCell ref="D4:N4"/>
    <mergeCell ref="F5:F6"/>
    <mergeCell ref="G5:G6"/>
    <mergeCell ref="A3:C3"/>
    <mergeCell ref="H5:H6"/>
    <mergeCell ref="D5:D6"/>
    <mergeCell ref="I5:N5"/>
  </mergeCells>
  <phoneticPr fontId="29" type="noConversion"/>
  <printOptions horizontalCentered="1"/>
  <pageMargins left="1" right="1" top="0.75" bottom="0.75" header="0" footer="0"/>
  <pageSetup paperSize="9" scale="60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3D9DD7-70E7-CB82-EC4D-45A19B9B5B75}">
  <sheetPr>
    <outlinePr summaryBelow="0" summaryRight="0"/>
    <pageSetUpPr fitToPage="1"/>
  </sheetPr>
  <dimension ref="A1:I8"/>
  <sheetViews>
    <sheetView showZeros="0" workbookViewId="0"/>
  </sheetViews>
  <sheetFormatPr defaultColWidth="9.140625" defaultRowHeight="14.25" customHeight="1"/>
  <cols>
    <col min="1" max="1" width="37.7109375" customWidth="1"/>
    <col min="2" max="4" width="17.5703125" customWidth="1"/>
    <col min="5" max="9" width="15.7109375" customWidth="1"/>
  </cols>
  <sheetData>
    <row r="1" spans="1:9" ht="15" customHeight="1">
      <c r="A1" s="30"/>
      <c r="B1" s="30"/>
      <c r="C1" s="30"/>
      <c r="D1" s="49"/>
      <c r="G1" s="20"/>
      <c r="H1" s="20"/>
      <c r="I1" s="20" t="s">
        <v>391</v>
      </c>
    </row>
    <row r="2" spans="1:9" ht="27.75" customHeight="1">
      <c r="A2" s="222" t="str">
        <f>"2025"&amp;"年县对下转移支付预算表"</f>
        <v>2025年县对下转移支付预算表</v>
      </c>
      <c r="B2" s="187"/>
      <c r="C2" s="187"/>
      <c r="D2" s="187"/>
      <c r="E2" s="187"/>
      <c r="F2" s="187"/>
      <c r="G2" s="172"/>
      <c r="H2" s="172"/>
      <c r="I2" s="187"/>
    </row>
    <row r="3" spans="1:9" ht="18.75" customHeight="1">
      <c r="A3" s="240" t="str">
        <f>"单位名称："&amp;"永德县交通运输局"</f>
        <v>单位名称：永德县交通运输局</v>
      </c>
      <c r="B3" s="238"/>
      <c r="C3" s="238"/>
      <c r="D3" s="241"/>
      <c r="E3" s="147"/>
      <c r="G3" s="92"/>
      <c r="H3" s="92"/>
      <c r="I3" s="20" t="s">
        <v>175</v>
      </c>
    </row>
    <row r="4" spans="1:9" ht="18.75" customHeight="1">
      <c r="A4" s="119" t="s">
        <v>392</v>
      </c>
      <c r="B4" s="117" t="s">
        <v>195</v>
      </c>
      <c r="C4" s="153"/>
      <c r="D4" s="153"/>
      <c r="E4" s="117" t="s">
        <v>393</v>
      </c>
      <c r="F4" s="153"/>
      <c r="G4" s="181"/>
      <c r="H4" s="181"/>
      <c r="I4" s="118"/>
    </row>
    <row r="5" spans="1:9" ht="18.75" customHeight="1">
      <c r="A5" s="120"/>
      <c r="B5" s="70" t="s">
        <v>56</v>
      </c>
      <c r="C5" s="79" t="s">
        <v>59</v>
      </c>
      <c r="D5" s="105" t="s">
        <v>394</v>
      </c>
      <c r="E5" s="32" t="s">
        <v>395</v>
      </c>
      <c r="F5" s="32" t="s">
        <v>395</v>
      </c>
      <c r="G5" s="32" t="s">
        <v>395</v>
      </c>
      <c r="H5" s="32" t="s">
        <v>395</v>
      </c>
      <c r="I5" s="32" t="s">
        <v>395</v>
      </c>
    </row>
    <row r="6" spans="1:9" ht="18.75" customHeight="1">
      <c r="A6" s="32">
        <v>1</v>
      </c>
      <c r="B6" s="32">
        <v>2</v>
      </c>
      <c r="C6" s="32">
        <v>3</v>
      </c>
      <c r="D6" s="32">
        <v>4</v>
      </c>
      <c r="E6" s="32">
        <v>5</v>
      </c>
      <c r="F6" s="32">
        <v>6</v>
      </c>
      <c r="G6" s="32">
        <v>7</v>
      </c>
      <c r="H6" s="32">
        <v>8</v>
      </c>
      <c r="I6" s="32">
        <v>9</v>
      </c>
    </row>
    <row r="7" spans="1:9" ht="18.75" customHeight="1">
      <c r="A7" s="55"/>
      <c r="B7" s="5"/>
      <c r="C7" s="5"/>
      <c r="D7" s="5"/>
      <c r="E7" s="5"/>
      <c r="F7" s="5"/>
      <c r="G7" s="5"/>
      <c r="H7" s="5"/>
      <c r="I7" s="5"/>
    </row>
    <row r="8" spans="1:9" ht="18.75" customHeight="1">
      <c r="A8" s="106"/>
      <c r="B8" s="5"/>
      <c r="C8" s="5"/>
      <c r="D8" s="5"/>
      <c r="E8" s="5"/>
      <c r="F8" s="5"/>
      <c r="G8" s="5"/>
      <c r="H8" s="5"/>
      <c r="I8" s="5"/>
    </row>
  </sheetData>
  <mergeCells count="5">
    <mergeCell ref="A2:I2"/>
    <mergeCell ref="A4:A5"/>
    <mergeCell ref="B4:D4"/>
    <mergeCell ref="E4:I4"/>
    <mergeCell ref="A3:E3"/>
  </mergeCells>
  <phoneticPr fontId="29" type="noConversion"/>
  <printOptions horizontalCentered="1"/>
  <pageMargins left="1" right="1" top="0.75" bottom="0.75" header="0" footer="0"/>
  <pageSetup paperSize="9" scale="58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AAE522-3882-E1FC-ACE3-23BAE923ABCF}">
  <sheetPr>
    <outlinePr summaryBelow="0" summaryRight="0"/>
    <pageSetUpPr fitToPage="1"/>
  </sheetPr>
  <dimension ref="A1:J7"/>
  <sheetViews>
    <sheetView showZeros="0" workbookViewId="0"/>
  </sheetViews>
  <sheetFormatPr defaultColWidth="9.140625" defaultRowHeight="12" customHeight="1"/>
  <cols>
    <col min="1" max="1" width="34.28515625" customWidth="1"/>
    <col min="2" max="2" width="29" customWidth="1"/>
    <col min="3" max="5" width="23.5703125" customWidth="1"/>
    <col min="6" max="6" width="11.28515625" customWidth="1"/>
    <col min="7" max="7" width="25.140625" customWidth="1"/>
    <col min="8" max="8" width="15.5703125" customWidth="1"/>
    <col min="9" max="9" width="13.42578125" customWidth="1"/>
    <col min="10" max="10" width="18.85546875" customWidth="1"/>
  </cols>
  <sheetData>
    <row r="1" spans="1:10" ht="15" customHeight="1">
      <c r="J1" s="20" t="s">
        <v>396</v>
      </c>
    </row>
    <row r="2" spans="1:10" ht="36" customHeight="1">
      <c r="A2" s="143" t="str">
        <f>"2025"&amp;"年县对下转移支付绩效目标表"</f>
        <v>2025年县对下转移支付绩效目标表</v>
      </c>
      <c r="B2" s="187"/>
      <c r="C2" s="187"/>
      <c r="D2" s="187"/>
      <c r="E2" s="187"/>
      <c r="F2" s="172"/>
      <c r="G2" s="187"/>
      <c r="H2" s="172"/>
      <c r="I2" s="172"/>
      <c r="J2" s="187"/>
    </row>
    <row r="3" spans="1:10" ht="18.75" customHeight="1">
      <c r="A3" s="157" t="str">
        <f>"单位名称："&amp;"永德县交通运输局"</f>
        <v>单位名称：永德县交通运输局</v>
      </c>
      <c r="B3" s="203"/>
      <c r="C3" s="203"/>
      <c r="D3" s="203"/>
      <c r="E3" s="203"/>
      <c r="F3" s="204"/>
      <c r="G3" s="203"/>
      <c r="H3" s="204"/>
    </row>
    <row r="4" spans="1:10" ht="18.75" customHeight="1">
      <c r="A4" s="34" t="s">
        <v>304</v>
      </c>
      <c r="B4" s="34" t="s">
        <v>305</v>
      </c>
      <c r="C4" s="34" t="s">
        <v>306</v>
      </c>
      <c r="D4" s="34" t="s">
        <v>307</v>
      </c>
      <c r="E4" s="34" t="s">
        <v>308</v>
      </c>
      <c r="F4" s="83" t="s">
        <v>309</v>
      </c>
      <c r="G4" s="34" t="s">
        <v>310</v>
      </c>
      <c r="H4" s="83" t="s">
        <v>311</v>
      </c>
      <c r="I4" s="83" t="s">
        <v>312</v>
      </c>
      <c r="J4" s="34" t="s">
        <v>313</v>
      </c>
    </row>
    <row r="5" spans="1:10" ht="18.75" customHeight="1">
      <c r="A5" s="34">
        <v>1</v>
      </c>
      <c r="B5" s="34">
        <v>2</v>
      </c>
      <c r="C5" s="34">
        <v>3</v>
      </c>
      <c r="D5" s="34">
        <v>4</v>
      </c>
      <c r="E5" s="34">
        <v>5</v>
      </c>
      <c r="F5" s="83">
        <v>6</v>
      </c>
      <c r="G5" s="34">
        <v>7</v>
      </c>
      <c r="H5" s="83">
        <v>8</v>
      </c>
      <c r="I5" s="83">
        <v>9</v>
      </c>
      <c r="J5" s="34">
        <v>10</v>
      </c>
    </row>
    <row r="6" spans="1:10" ht="18.75" customHeight="1">
      <c r="A6" s="74"/>
      <c r="B6" s="84"/>
      <c r="C6" s="84"/>
      <c r="D6" s="84"/>
      <c r="E6" s="85"/>
      <c r="F6" s="46"/>
      <c r="G6" s="85"/>
      <c r="H6" s="46"/>
      <c r="I6" s="46"/>
      <c r="J6" s="85"/>
    </row>
    <row r="7" spans="1:10" ht="18.75" customHeight="1">
      <c r="A7" s="107"/>
      <c r="B7" s="74"/>
      <c r="C7" s="74"/>
      <c r="D7" s="74"/>
      <c r="E7" s="74"/>
      <c r="F7" s="108"/>
      <c r="G7" s="74"/>
      <c r="H7" s="74"/>
      <c r="I7" s="74"/>
      <c r="J7" s="74"/>
    </row>
  </sheetData>
  <mergeCells count="2">
    <mergeCell ref="A2:J2"/>
    <mergeCell ref="A3:H3"/>
  </mergeCells>
  <phoneticPr fontId="29" type="noConversion"/>
  <printOptions horizontalCentered="1"/>
  <pageMargins left="1" right="1" top="0.75" bottom="0.75" header="0" footer="0"/>
  <pageSetup paperSize="9" scale="69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087D2C-0A5B-E376-7CBE-908A69AD53B6}">
  <sheetPr>
    <outlinePr summaryBelow="0" summaryRight="0"/>
  </sheetPr>
  <dimension ref="A1:H8"/>
  <sheetViews>
    <sheetView showZeros="0" workbookViewId="0"/>
  </sheetViews>
  <sheetFormatPr defaultColWidth="9.140625" defaultRowHeight="12" customHeight="1"/>
  <cols>
    <col min="1" max="1" width="29" customWidth="1"/>
    <col min="2" max="2" width="18.7109375" customWidth="1"/>
    <col min="3" max="3" width="24.85546875" customWidth="1"/>
    <col min="4" max="4" width="23.5703125" customWidth="1"/>
    <col min="5" max="5" width="17.85546875" customWidth="1"/>
    <col min="6" max="6" width="23.5703125" customWidth="1"/>
    <col min="7" max="7" width="25.140625" customWidth="1"/>
    <col min="8" max="8" width="18.85546875" customWidth="1"/>
  </cols>
  <sheetData>
    <row r="1" spans="1:8" ht="15" customHeight="1">
      <c r="A1" s="27"/>
      <c r="B1" s="27"/>
      <c r="C1" s="27"/>
      <c r="D1" s="27"/>
      <c r="E1" s="27"/>
      <c r="F1" s="27"/>
      <c r="G1" s="27"/>
      <c r="H1" s="1" t="s">
        <v>397</v>
      </c>
    </row>
    <row r="2" spans="1:8" ht="34.5" customHeight="1">
      <c r="A2" s="245" t="str">
        <f>"2025"&amp;"年新增资产配置表"</f>
        <v>2025年新增资产配置表</v>
      </c>
      <c r="B2" s="187"/>
      <c r="C2" s="187"/>
      <c r="D2" s="187"/>
      <c r="E2" s="187"/>
      <c r="F2" s="187"/>
      <c r="G2" s="187"/>
      <c r="H2" s="187"/>
    </row>
    <row r="3" spans="1:8" ht="18.75" customHeight="1">
      <c r="A3" s="226" t="str">
        <f>"单位名称："&amp;"永德县交通运输局"</f>
        <v>单位名称：永德县交通运输局</v>
      </c>
      <c r="B3" s="198"/>
      <c r="C3" s="203"/>
      <c r="H3" s="109" t="s">
        <v>175</v>
      </c>
    </row>
    <row r="4" spans="1:8" ht="18.75" customHeight="1">
      <c r="A4" s="193" t="s">
        <v>188</v>
      </c>
      <c r="B4" s="193" t="s">
        <v>398</v>
      </c>
      <c r="C4" s="193" t="s">
        <v>399</v>
      </c>
      <c r="D4" s="193" t="s">
        <v>400</v>
      </c>
      <c r="E4" s="193" t="s">
        <v>401</v>
      </c>
      <c r="F4" s="246" t="s">
        <v>402</v>
      </c>
      <c r="G4" s="224"/>
      <c r="H4" s="225"/>
    </row>
    <row r="5" spans="1:8" ht="18.75" customHeight="1">
      <c r="A5" s="152"/>
      <c r="B5" s="152"/>
      <c r="C5" s="152"/>
      <c r="D5" s="152"/>
      <c r="E5" s="152"/>
      <c r="F5" s="34" t="s">
        <v>377</v>
      </c>
      <c r="G5" s="34" t="s">
        <v>403</v>
      </c>
      <c r="H5" s="34" t="s">
        <v>404</v>
      </c>
    </row>
    <row r="6" spans="1:8" ht="18.75" customHeight="1">
      <c r="A6" s="34">
        <v>1</v>
      </c>
      <c r="B6" s="34">
        <v>2</v>
      </c>
      <c r="C6" s="34">
        <v>3</v>
      </c>
      <c r="D6" s="34">
        <v>4</v>
      </c>
      <c r="E6" s="34">
        <v>5</v>
      </c>
      <c r="F6" s="34">
        <v>6</v>
      </c>
      <c r="G6" s="34">
        <v>7</v>
      </c>
      <c r="H6" s="34">
        <v>8</v>
      </c>
    </row>
    <row r="7" spans="1:8" ht="18.75" customHeight="1">
      <c r="A7" s="84"/>
      <c r="B7" s="84"/>
      <c r="C7" s="55"/>
      <c r="D7" s="55"/>
      <c r="E7" s="55"/>
      <c r="F7" s="110"/>
      <c r="G7" s="5"/>
      <c r="H7" s="5"/>
    </row>
    <row r="8" spans="1:8" ht="18.75" customHeight="1">
      <c r="A8" s="242" t="s">
        <v>56</v>
      </c>
      <c r="B8" s="243"/>
      <c r="C8" s="243"/>
      <c r="D8" s="243"/>
      <c r="E8" s="244"/>
      <c r="F8" s="110"/>
      <c r="G8" s="5"/>
      <c r="H8" s="5"/>
    </row>
  </sheetData>
  <mergeCells count="9">
    <mergeCell ref="A8:E8"/>
    <mergeCell ref="A2:H2"/>
    <mergeCell ref="A4:A5"/>
    <mergeCell ref="C4:C5"/>
    <mergeCell ref="D4:D5"/>
    <mergeCell ref="E4:E5"/>
    <mergeCell ref="F4:H4"/>
    <mergeCell ref="B4:B5"/>
    <mergeCell ref="A3:C3"/>
  </mergeCells>
  <phoneticPr fontId="29" type="noConversion"/>
  <pageMargins left="0.36" right="0.1" top="0.26" bottom="0.26" header="0" footer="0"/>
  <pageSetup paperSize="9" scale="81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BAB7D6-1D4D-20C1-07C7-E2F940C87617}">
  <sheetPr>
    <outlinePr summaryBelow="0" summaryRight="0"/>
    <pageSetUpPr fitToPage="1"/>
  </sheetPr>
  <dimension ref="A1:K10"/>
  <sheetViews>
    <sheetView showZeros="0" workbookViewId="0"/>
  </sheetViews>
  <sheetFormatPr defaultColWidth="9.140625" defaultRowHeight="14.25" customHeight="1"/>
  <cols>
    <col min="1" max="1" width="13.42578125" customWidth="1"/>
    <col min="2" max="2" width="43.85546875" customWidth="1"/>
    <col min="3" max="3" width="23.85546875" customWidth="1"/>
    <col min="4" max="4" width="11.140625" customWidth="1"/>
    <col min="5" max="5" width="33.140625" customWidth="1"/>
    <col min="6" max="6" width="9.85546875" customWidth="1"/>
    <col min="7" max="7" width="17.7109375" customWidth="1"/>
    <col min="8" max="11" width="15.42578125" customWidth="1"/>
  </cols>
  <sheetData>
    <row r="1" spans="1:11" ht="15" customHeight="1">
      <c r="D1" s="50"/>
      <c r="E1" s="50"/>
      <c r="F1" s="50"/>
      <c r="G1" s="50"/>
      <c r="H1" s="30"/>
      <c r="I1" s="30"/>
      <c r="J1" s="30"/>
      <c r="K1" s="20" t="s">
        <v>405</v>
      </c>
    </row>
    <row r="2" spans="1:11" ht="42.75" customHeight="1">
      <c r="A2" s="113" t="str">
        <f>"2025"&amp;"年转移支付补助项目支出预算表"</f>
        <v>2025年转移支付补助项目支出预算表</v>
      </c>
      <c r="B2" s="187"/>
      <c r="C2" s="187"/>
      <c r="D2" s="187"/>
      <c r="E2" s="187"/>
      <c r="F2" s="187"/>
      <c r="G2" s="187"/>
      <c r="H2" s="187"/>
      <c r="I2" s="187"/>
      <c r="J2" s="187"/>
      <c r="K2" s="187"/>
    </row>
    <row r="3" spans="1:11" ht="18.75" customHeight="1">
      <c r="A3" s="197" t="str">
        <f>"单位名称："&amp;"永德县交通运输局"</f>
        <v>单位名称：永德县交通运输局</v>
      </c>
      <c r="B3" s="198"/>
      <c r="C3" s="198"/>
      <c r="D3" s="198"/>
      <c r="E3" s="198"/>
      <c r="F3" s="198"/>
      <c r="G3" s="198"/>
      <c r="H3" s="78"/>
      <c r="I3" s="78"/>
      <c r="J3" s="78"/>
      <c r="K3" s="111" t="s">
        <v>175</v>
      </c>
    </row>
    <row r="4" spans="1:11" ht="18.75" customHeight="1">
      <c r="A4" s="151" t="s">
        <v>283</v>
      </c>
      <c r="B4" s="151" t="s">
        <v>190</v>
      </c>
      <c r="C4" s="151" t="s">
        <v>284</v>
      </c>
      <c r="D4" s="193" t="s">
        <v>191</v>
      </c>
      <c r="E4" s="193" t="s">
        <v>192</v>
      </c>
      <c r="F4" s="193" t="s">
        <v>285</v>
      </c>
      <c r="G4" s="193" t="s">
        <v>286</v>
      </c>
      <c r="H4" s="119" t="s">
        <v>56</v>
      </c>
      <c r="I4" s="117" t="s">
        <v>406</v>
      </c>
      <c r="J4" s="153"/>
      <c r="K4" s="118"/>
    </row>
    <row r="5" spans="1:11" ht="18.75" customHeight="1">
      <c r="A5" s="189"/>
      <c r="B5" s="189"/>
      <c r="C5" s="189"/>
      <c r="D5" s="196"/>
      <c r="E5" s="196"/>
      <c r="F5" s="196"/>
      <c r="G5" s="196"/>
      <c r="H5" s="183"/>
      <c r="I5" s="193" t="s">
        <v>59</v>
      </c>
      <c r="J5" s="193" t="s">
        <v>60</v>
      </c>
      <c r="K5" s="193" t="s">
        <v>61</v>
      </c>
    </row>
    <row r="6" spans="1:11" ht="18.75" customHeight="1">
      <c r="A6" s="176"/>
      <c r="B6" s="176"/>
      <c r="C6" s="176"/>
      <c r="D6" s="152"/>
      <c r="E6" s="152"/>
      <c r="F6" s="152"/>
      <c r="G6" s="152"/>
      <c r="H6" s="120"/>
      <c r="I6" s="152" t="s">
        <v>58</v>
      </c>
      <c r="J6" s="152"/>
      <c r="K6" s="152"/>
    </row>
    <row r="7" spans="1:11" ht="18.75" customHeight="1">
      <c r="A7" s="24">
        <v>1</v>
      </c>
      <c r="B7" s="24">
        <v>2</v>
      </c>
      <c r="C7" s="24">
        <v>3</v>
      </c>
      <c r="D7" s="24">
        <v>4</v>
      </c>
      <c r="E7" s="24">
        <v>5</v>
      </c>
      <c r="F7" s="24">
        <v>6</v>
      </c>
      <c r="G7" s="24">
        <v>7</v>
      </c>
      <c r="H7" s="24">
        <v>8</v>
      </c>
      <c r="I7" s="24">
        <v>9</v>
      </c>
      <c r="J7" s="112">
        <v>10</v>
      </c>
      <c r="K7" s="112">
        <v>11</v>
      </c>
    </row>
    <row r="8" spans="1:11" ht="18.75" customHeight="1">
      <c r="A8" s="55"/>
      <c r="B8" s="74"/>
      <c r="C8" s="55"/>
      <c r="D8" s="55"/>
      <c r="E8" s="55"/>
      <c r="F8" s="55"/>
      <c r="G8" s="55"/>
      <c r="H8" s="5"/>
      <c r="I8" s="5"/>
      <c r="J8" s="5"/>
      <c r="K8" s="5"/>
    </row>
    <row r="9" spans="1:11" ht="18.75" customHeight="1">
      <c r="A9" s="74"/>
      <c r="B9" s="74"/>
      <c r="C9" s="74"/>
      <c r="D9" s="74"/>
      <c r="E9" s="74"/>
      <c r="F9" s="74"/>
      <c r="G9" s="74"/>
      <c r="H9" s="5"/>
      <c r="I9" s="5"/>
      <c r="J9" s="5"/>
      <c r="K9" s="5"/>
    </row>
    <row r="10" spans="1:11" ht="18.75" customHeight="1">
      <c r="A10" s="178" t="s">
        <v>126</v>
      </c>
      <c r="B10" s="191"/>
      <c r="C10" s="191"/>
      <c r="D10" s="191"/>
      <c r="E10" s="191"/>
      <c r="F10" s="191"/>
      <c r="G10" s="192"/>
      <c r="H10" s="5"/>
      <c r="I10" s="5"/>
      <c r="J10" s="5"/>
      <c r="K10" s="5"/>
    </row>
  </sheetData>
  <mergeCells count="15">
    <mergeCell ref="A10:G10"/>
    <mergeCell ref="I5:I6"/>
    <mergeCell ref="A2:K2"/>
    <mergeCell ref="E4:E6"/>
    <mergeCell ref="A4:A6"/>
    <mergeCell ref="B4:B6"/>
    <mergeCell ref="A3:G3"/>
    <mergeCell ref="K5:K6"/>
    <mergeCell ref="I4:K4"/>
    <mergeCell ref="C4:C6"/>
    <mergeCell ref="F4:F6"/>
    <mergeCell ref="G4:G6"/>
    <mergeCell ref="H4:H6"/>
    <mergeCell ref="J5:J6"/>
    <mergeCell ref="D4:D6"/>
  </mergeCells>
  <phoneticPr fontId="29" type="noConversion"/>
  <printOptions horizontalCentered="1"/>
  <pageMargins left="0.39" right="0.39" top="0.57999999999999996" bottom="0.57999999999999996" header="0.5" footer="0.5"/>
  <pageSetup paperSize="9" scale="57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9221F3-8EC7-0CB7-4DB7-C2F48C5F90FE}">
  <sheetPr>
    <outlinePr summaryBelow="0" summaryRight="0"/>
    <pageSetUpPr fitToPage="1"/>
  </sheetPr>
  <dimension ref="A1:G12"/>
  <sheetViews>
    <sheetView showZeros="0" workbookViewId="0"/>
  </sheetViews>
  <sheetFormatPr defaultColWidth="9.140625" defaultRowHeight="14.25" customHeight="1"/>
  <cols>
    <col min="1" max="1" width="29.42578125" customWidth="1"/>
    <col min="2" max="2" width="23.140625" customWidth="1"/>
    <col min="3" max="3" width="31.5703125" customWidth="1"/>
    <col min="4" max="4" width="20.42578125" customWidth="1"/>
    <col min="5" max="7" width="23.85546875" customWidth="1"/>
  </cols>
  <sheetData>
    <row r="1" spans="1:7" ht="15" customHeight="1">
      <c r="A1" s="27"/>
      <c r="B1" s="27"/>
      <c r="C1" s="27"/>
      <c r="D1" s="77"/>
      <c r="E1" s="76"/>
      <c r="F1" s="76"/>
      <c r="G1" s="111" t="s">
        <v>407</v>
      </c>
    </row>
    <row r="2" spans="1:7" ht="36.75" customHeight="1">
      <c r="A2" s="143" t="str">
        <f>"2025"&amp;"年部门项目中期规划预算表"</f>
        <v>2025年部门项目中期规划预算表</v>
      </c>
      <c r="B2" s="187"/>
      <c r="C2" s="187"/>
      <c r="D2" s="187"/>
      <c r="E2" s="187"/>
      <c r="F2" s="187"/>
      <c r="G2" s="187"/>
    </row>
    <row r="3" spans="1:7" ht="18.75" customHeight="1">
      <c r="A3" s="157" t="str">
        <f>"单位名称："&amp;"永德县交通运输局"</f>
        <v>单位名称：永德县交通运输局</v>
      </c>
      <c r="B3" s="198"/>
      <c r="C3" s="198"/>
      <c r="D3" s="198"/>
      <c r="E3" s="78"/>
      <c r="F3" s="78"/>
      <c r="G3" s="111" t="s">
        <v>175</v>
      </c>
    </row>
    <row r="4" spans="1:7" ht="18.75" customHeight="1">
      <c r="A4" s="151" t="s">
        <v>284</v>
      </c>
      <c r="B4" s="151" t="s">
        <v>283</v>
      </c>
      <c r="C4" s="151" t="s">
        <v>190</v>
      </c>
      <c r="D4" s="193" t="s">
        <v>408</v>
      </c>
      <c r="E4" s="117" t="s">
        <v>59</v>
      </c>
      <c r="F4" s="153"/>
      <c r="G4" s="118"/>
    </row>
    <row r="5" spans="1:7" ht="18.75" customHeight="1">
      <c r="A5" s="189"/>
      <c r="B5" s="189"/>
      <c r="C5" s="189"/>
      <c r="D5" s="196"/>
      <c r="E5" s="249" t="str">
        <f>"2025"&amp;"年"</f>
        <v>2025年</v>
      </c>
      <c r="F5" s="249" t="str">
        <f>"2025"+1&amp;"年"</f>
        <v>2026年</v>
      </c>
      <c r="G5" s="250" t="str">
        <f>"2025"+2&amp;"年"</f>
        <v>2027年</v>
      </c>
    </row>
    <row r="6" spans="1:7" ht="18.75" customHeight="1">
      <c r="A6" s="176"/>
      <c r="B6" s="176"/>
      <c r="C6" s="176"/>
      <c r="D6" s="152"/>
      <c r="E6" s="176" t="s">
        <v>58</v>
      </c>
      <c r="F6" s="176"/>
      <c r="G6" s="152"/>
    </row>
    <row r="7" spans="1:7" ht="18.75" customHeight="1">
      <c r="A7" s="24">
        <v>1</v>
      </c>
      <c r="B7" s="24">
        <v>2</v>
      </c>
      <c r="C7" s="24">
        <v>3</v>
      </c>
      <c r="D7" s="24">
        <v>4</v>
      </c>
      <c r="E7" s="24">
        <v>5</v>
      </c>
      <c r="F7" s="24">
        <v>6</v>
      </c>
      <c r="G7" s="112">
        <v>7</v>
      </c>
    </row>
    <row r="8" spans="1:7" ht="18.75" customHeight="1">
      <c r="A8" s="74" t="s">
        <v>71</v>
      </c>
      <c r="B8" s="42"/>
      <c r="C8" s="42"/>
      <c r="D8" s="74"/>
      <c r="E8" s="5">
        <v>110132730.63</v>
      </c>
      <c r="F8" s="5"/>
      <c r="G8" s="5"/>
    </row>
    <row r="9" spans="1:7" ht="18.75" customHeight="1">
      <c r="A9" s="74"/>
      <c r="B9" s="74" t="s">
        <v>409</v>
      </c>
      <c r="C9" s="74" t="s">
        <v>289</v>
      </c>
      <c r="D9" s="74" t="s">
        <v>410</v>
      </c>
      <c r="E9" s="5">
        <v>104052730.63</v>
      </c>
      <c r="F9" s="5"/>
      <c r="G9" s="5"/>
    </row>
    <row r="10" spans="1:7" ht="18.75" customHeight="1">
      <c r="A10" s="75"/>
      <c r="B10" s="74" t="s">
        <v>411</v>
      </c>
      <c r="C10" s="74" t="s">
        <v>294</v>
      </c>
      <c r="D10" s="74" t="s">
        <v>410</v>
      </c>
      <c r="E10" s="5">
        <v>6030000</v>
      </c>
      <c r="F10" s="5"/>
      <c r="G10" s="5"/>
    </row>
    <row r="11" spans="1:7" ht="18.75" customHeight="1">
      <c r="A11" s="75"/>
      <c r="B11" s="74" t="s">
        <v>411</v>
      </c>
      <c r="C11" s="74" t="s">
        <v>301</v>
      </c>
      <c r="D11" s="74" t="s">
        <v>410</v>
      </c>
      <c r="E11" s="5">
        <v>50000</v>
      </c>
      <c r="F11" s="5"/>
      <c r="G11" s="5"/>
    </row>
    <row r="12" spans="1:7" ht="18.75" customHeight="1">
      <c r="A12" s="242" t="s">
        <v>56</v>
      </c>
      <c r="B12" s="247" t="s">
        <v>412</v>
      </c>
      <c r="C12" s="247"/>
      <c r="D12" s="248"/>
      <c r="E12" s="5">
        <v>110132730.63</v>
      </c>
      <c r="F12" s="5"/>
      <c r="G12" s="5"/>
    </row>
  </sheetData>
  <mergeCells count="11">
    <mergeCell ref="G5:G6"/>
    <mergeCell ref="D4:D6"/>
    <mergeCell ref="A2:G2"/>
    <mergeCell ref="A3:D3"/>
    <mergeCell ref="E4:G4"/>
    <mergeCell ref="F5:F6"/>
    <mergeCell ref="A12:D12"/>
    <mergeCell ref="B4:B6"/>
    <mergeCell ref="C4:C6"/>
    <mergeCell ref="A4:A6"/>
    <mergeCell ref="E5:E6"/>
  </mergeCells>
  <phoneticPr fontId="29" type="noConversion"/>
  <printOptions horizontalCentered="1"/>
  <pageMargins left="0.39" right="0.39" top="0.57999999999999996" bottom="0.57999999999999996" header="0.5" footer="0.5"/>
  <pageSetup paperSize="9" scale="57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1E0262-D0DE-3EB4-B7D1-BBFD4117F585}">
  <sheetPr>
    <outlinePr summaryBelow="0" summaryRight="0"/>
    <pageSetUpPr fitToPage="1"/>
  </sheetPr>
  <dimension ref="A1:S9"/>
  <sheetViews>
    <sheetView showZeros="0" topLeftCell="P9" workbookViewId="0"/>
  </sheetViews>
  <sheetFormatPr defaultColWidth="9.140625" defaultRowHeight="14.25" customHeight="1"/>
  <cols>
    <col min="1" max="1" width="21.140625" customWidth="1"/>
    <col min="2" max="2" width="35.28515625" customWidth="1"/>
    <col min="3" max="8" width="20.42578125" customWidth="1"/>
    <col min="9" max="11" width="20.5703125" customWidth="1"/>
    <col min="12" max="12" width="20.42578125" customWidth="1"/>
    <col min="13" max="13" width="20.5703125" customWidth="1"/>
    <col min="14" max="19" width="20.42578125" customWidth="1"/>
  </cols>
  <sheetData>
    <row r="1" spans="1:19" ht="15" customHeight="1">
      <c r="J1" s="18"/>
      <c r="O1" s="19"/>
      <c r="P1" s="19"/>
      <c r="Q1" s="19"/>
      <c r="R1" s="19"/>
      <c r="S1" s="20" t="s">
        <v>53</v>
      </c>
    </row>
    <row r="2" spans="1:19" ht="57.75" customHeight="1">
      <c r="A2" s="128" t="str">
        <f>"2025"&amp;"年部门收入预算表"</f>
        <v>2025年部门收入预算表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30"/>
      <c r="P2" s="130"/>
      <c r="Q2" s="130"/>
      <c r="R2" s="130"/>
      <c r="S2" s="130"/>
    </row>
    <row r="3" spans="1:19" ht="18.75" customHeight="1">
      <c r="A3" s="115" t="str">
        <f>"单位名称："&amp;"永德县交通运输局"</f>
        <v>单位名称：永德县交通运输局</v>
      </c>
      <c r="B3" s="131"/>
      <c r="C3" s="131"/>
      <c r="D3" s="131"/>
      <c r="E3" s="21"/>
      <c r="F3" s="21"/>
      <c r="G3" s="21"/>
      <c r="H3" s="21"/>
      <c r="I3" s="21"/>
      <c r="J3" s="22"/>
      <c r="K3" s="21"/>
      <c r="L3" s="21"/>
      <c r="M3" s="21"/>
      <c r="N3" s="21"/>
      <c r="O3" s="22"/>
      <c r="P3" s="22"/>
      <c r="Q3" s="22"/>
      <c r="R3" s="22"/>
      <c r="S3" s="20" t="s">
        <v>1</v>
      </c>
    </row>
    <row r="4" spans="1:19" ht="18.75" customHeight="1">
      <c r="A4" s="137" t="s">
        <v>54</v>
      </c>
      <c r="B4" s="140" t="s">
        <v>55</v>
      </c>
      <c r="C4" s="140" t="s">
        <v>56</v>
      </c>
      <c r="D4" s="132" t="s">
        <v>57</v>
      </c>
      <c r="E4" s="133"/>
      <c r="F4" s="133"/>
      <c r="G4" s="133"/>
      <c r="H4" s="133"/>
      <c r="I4" s="133"/>
      <c r="J4" s="134"/>
      <c r="K4" s="133"/>
      <c r="L4" s="133"/>
      <c r="M4" s="133"/>
      <c r="N4" s="135"/>
      <c r="O4" s="132" t="s">
        <v>46</v>
      </c>
      <c r="P4" s="132"/>
      <c r="Q4" s="132"/>
      <c r="R4" s="132"/>
      <c r="S4" s="136"/>
    </row>
    <row r="5" spans="1:19" ht="18.75" customHeight="1">
      <c r="A5" s="138"/>
      <c r="B5" s="141"/>
      <c r="C5" s="141"/>
      <c r="D5" s="124" t="s">
        <v>58</v>
      </c>
      <c r="E5" s="124" t="s">
        <v>59</v>
      </c>
      <c r="F5" s="124" t="s">
        <v>60</v>
      </c>
      <c r="G5" s="124" t="s">
        <v>61</v>
      </c>
      <c r="H5" s="124" t="s">
        <v>62</v>
      </c>
      <c r="I5" s="122" t="s">
        <v>63</v>
      </c>
      <c r="J5" s="122"/>
      <c r="K5" s="122"/>
      <c r="L5" s="122"/>
      <c r="M5" s="122"/>
      <c r="N5" s="123"/>
      <c r="O5" s="124" t="s">
        <v>58</v>
      </c>
      <c r="P5" s="124" t="s">
        <v>59</v>
      </c>
      <c r="Q5" s="124" t="s">
        <v>60</v>
      </c>
      <c r="R5" s="124" t="s">
        <v>61</v>
      </c>
      <c r="S5" s="124" t="s">
        <v>64</v>
      </c>
    </row>
    <row r="6" spans="1:19" ht="18.75" customHeight="1">
      <c r="A6" s="139"/>
      <c r="B6" s="142"/>
      <c r="C6" s="142"/>
      <c r="D6" s="123"/>
      <c r="E6" s="123"/>
      <c r="F6" s="123"/>
      <c r="G6" s="123"/>
      <c r="H6" s="123"/>
      <c r="I6" s="23" t="s">
        <v>58</v>
      </c>
      <c r="J6" s="23" t="s">
        <v>65</v>
      </c>
      <c r="K6" s="23" t="s">
        <v>66</v>
      </c>
      <c r="L6" s="23" t="s">
        <v>67</v>
      </c>
      <c r="M6" s="23" t="s">
        <v>68</v>
      </c>
      <c r="N6" s="23" t="s">
        <v>69</v>
      </c>
      <c r="O6" s="125"/>
      <c r="P6" s="125"/>
      <c r="Q6" s="125"/>
      <c r="R6" s="125"/>
      <c r="S6" s="123"/>
    </row>
    <row r="7" spans="1:19" ht="18.75" customHeight="1">
      <c r="A7" s="24">
        <v>1</v>
      </c>
      <c r="B7" s="24">
        <v>2</v>
      </c>
      <c r="C7" s="24">
        <v>3</v>
      </c>
      <c r="D7" s="24">
        <v>4</v>
      </c>
      <c r="E7" s="24">
        <v>5</v>
      </c>
      <c r="F7" s="24">
        <v>6</v>
      </c>
      <c r="G7" s="24">
        <v>7</v>
      </c>
      <c r="H7" s="24">
        <v>8</v>
      </c>
      <c r="I7" s="24">
        <v>9</v>
      </c>
      <c r="J7" s="24">
        <v>10</v>
      </c>
      <c r="K7" s="24">
        <v>11</v>
      </c>
      <c r="L7" s="24">
        <v>12</v>
      </c>
      <c r="M7" s="24">
        <v>13</v>
      </c>
      <c r="N7" s="24">
        <v>14</v>
      </c>
      <c r="O7" s="24">
        <v>15</v>
      </c>
      <c r="P7" s="24">
        <v>16</v>
      </c>
      <c r="Q7" s="24">
        <v>17</v>
      </c>
      <c r="R7" s="24">
        <v>18</v>
      </c>
      <c r="S7" s="24">
        <v>19</v>
      </c>
    </row>
    <row r="8" spans="1:19" ht="18.75" customHeight="1">
      <c r="A8" s="25" t="s">
        <v>70</v>
      </c>
      <c r="B8" s="26" t="s">
        <v>71</v>
      </c>
      <c r="C8" s="5">
        <v>116283484.63</v>
      </c>
      <c r="D8" s="5">
        <v>116283484.63</v>
      </c>
      <c r="E8" s="5">
        <v>116283484.63</v>
      </c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</row>
    <row r="9" spans="1:19" ht="18.75" customHeight="1">
      <c r="A9" s="126" t="s">
        <v>56</v>
      </c>
      <c r="B9" s="127"/>
      <c r="C9" s="5">
        <v>116283484.63</v>
      </c>
      <c r="D9" s="5">
        <v>116283484.63</v>
      </c>
      <c r="E9" s="5">
        <v>116283484.63</v>
      </c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</row>
  </sheetData>
  <mergeCells count="19">
    <mergeCell ref="R5:R6"/>
    <mergeCell ref="S5:S6"/>
    <mergeCell ref="A2:S2"/>
    <mergeCell ref="A3:D3"/>
    <mergeCell ref="D4:N4"/>
    <mergeCell ref="O4:S4"/>
    <mergeCell ref="A4:A6"/>
    <mergeCell ref="B4:B6"/>
    <mergeCell ref="C4:C6"/>
    <mergeCell ref="D5:D6"/>
    <mergeCell ref="E5:E6"/>
    <mergeCell ref="F5:F6"/>
    <mergeCell ref="G5:G6"/>
    <mergeCell ref="H5:H6"/>
    <mergeCell ref="I5:N5"/>
    <mergeCell ref="O5:O6"/>
    <mergeCell ref="A9:B9"/>
    <mergeCell ref="P5:P6"/>
    <mergeCell ref="Q5:Q6"/>
  </mergeCells>
  <phoneticPr fontId="29" type="noConversion"/>
  <printOptions horizontalCentered="1"/>
  <pageMargins left="0.39" right="0.39" top="0.51" bottom="0.51" header="0.31" footer="0.31"/>
  <pageSetup paperSize="9" scale="56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6B06BE-352C-1B1A-F3E5-BCF1754ACBBC}">
  <sheetPr>
    <outlinePr summaryBelow="0" summaryRight="0"/>
    <pageSetUpPr fitToPage="1"/>
  </sheetPr>
  <dimension ref="A1:O28"/>
  <sheetViews>
    <sheetView showZeros="0" workbookViewId="0"/>
  </sheetViews>
  <sheetFormatPr defaultColWidth="9.140625" defaultRowHeight="14.25" customHeight="1"/>
  <cols>
    <col min="1" max="1" width="14.28515625" customWidth="1"/>
    <col min="2" max="2" width="37.7109375" customWidth="1"/>
    <col min="3" max="6" width="19.140625" customWidth="1"/>
    <col min="7" max="8" width="19" customWidth="1"/>
    <col min="9" max="9" width="18.85546875" customWidth="1"/>
    <col min="10" max="11" width="19" customWidth="1"/>
    <col min="12" max="14" width="18.85546875" customWidth="1"/>
    <col min="15" max="15" width="19" customWidth="1"/>
  </cols>
  <sheetData>
    <row r="1" spans="1:15" ht="15" customHeight="1">
      <c r="A1" s="27"/>
      <c r="B1" s="27"/>
      <c r="C1" s="27"/>
      <c r="D1" s="28"/>
      <c r="E1" s="27"/>
      <c r="F1" s="27"/>
      <c r="G1" s="27"/>
      <c r="H1" s="28"/>
      <c r="I1" s="27"/>
      <c r="J1" s="28"/>
      <c r="K1" s="27"/>
      <c r="L1" s="27"/>
      <c r="M1" s="27"/>
      <c r="N1" s="27"/>
      <c r="O1" s="1" t="s">
        <v>72</v>
      </c>
    </row>
    <row r="2" spans="1:15" ht="42" customHeight="1">
      <c r="A2" s="143" t="str">
        <f>"2025"&amp;"年部门支出预算表"</f>
        <v>2025年部门支出预算表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</row>
    <row r="3" spans="1:15" ht="18.75" customHeight="1">
      <c r="A3" s="145" t="str">
        <f>"单位名称："&amp;"永德县交通运输局"</f>
        <v>单位名称：永德县交通运输局</v>
      </c>
      <c r="B3" s="146"/>
      <c r="C3" s="147"/>
      <c r="D3" s="148"/>
      <c r="E3" s="147"/>
      <c r="F3" s="147"/>
      <c r="G3" s="147"/>
      <c r="H3" s="148"/>
      <c r="I3" s="147"/>
      <c r="J3" s="148"/>
      <c r="K3" s="147"/>
      <c r="L3" s="147"/>
      <c r="M3" s="31"/>
      <c r="N3" s="31"/>
      <c r="O3" s="1" t="s">
        <v>1</v>
      </c>
    </row>
    <row r="4" spans="1:15" ht="18.75" customHeight="1">
      <c r="A4" s="151" t="s">
        <v>73</v>
      </c>
      <c r="B4" s="151" t="s">
        <v>74</v>
      </c>
      <c r="C4" s="151" t="s">
        <v>56</v>
      </c>
      <c r="D4" s="117" t="s">
        <v>59</v>
      </c>
      <c r="E4" s="154" t="s">
        <v>75</v>
      </c>
      <c r="F4" s="155" t="s">
        <v>76</v>
      </c>
      <c r="G4" s="151" t="s">
        <v>60</v>
      </c>
      <c r="H4" s="151" t="s">
        <v>61</v>
      </c>
      <c r="I4" s="151" t="s">
        <v>77</v>
      </c>
      <c r="J4" s="117" t="s">
        <v>78</v>
      </c>
      <c r="K4" s="153"/>
      <c r="L4" s="153"/>
      <c r="M4" s="153"/>
      <c r="N4" s="153"/>
      <c r="O4" s="118"/>
    </row>
    <row r="5" spans="1:15" ht="30" customHeight="1">
      <c r="A5" s="152"/>
      <c r="B5" s="152"/>
      <c r="C5" s="152"/>
      <c r="D5" s="32" t="s">
        <v>58</v>
      </c>
      <c r="E5" s="33" t="s">
        <v>75</v>
      </c>
      <c r="F5" s="33" t="s">
        <v>76</v>
      </c>
      <c r="G5" s="152"/>
      <c r="H5" s="152"/>
      <c r="I5" s="152"/>
      <c r="J5" s="32" t="s">
        <v>58</v>
      </c>
      <c r="K5" s="34" t="s">
        <v>79</v>
      </c>
      <c r="L5" s="34" t="s">
        <v>80</v>
      </c>
      <c r="M5" s="34" t="s">
        <v>81</v>
      </c>
      <c r="N5" s="34" t="s">
        <v>82</v>
      </c>
      <c r="O5" s="34" t="s">
        <v>83</v>
      </c>
    </row>
    <row r="6" spans="1:15" ht="18.75" customHeight="1">
      <c r="A6" s="35">
        <v>1</v>
      </c>
      <c r="B6" s="35">
        <v>2</v>
      </c>
      <c r="C6" s="32">
        <v>3</v>
      </c>
      <c r="D6" s="32">
        <v>4</v>
      </c>
      <c r="E6" s="32">
        <v>5</v>
      </c>
      <c r="F6" s="32">
        <v>6</v>
      </c>
      <c r="G6" s="32">
        <v>7</v>
      </c>
      <c r="H6" s="32">
        <v>8</v>
      </c>
      <c r="I6" s="32">
        <v>9</v>
      </c>
      <c r="J6" s="32">
        <v>10</v>
      </c>
      <c r="K6" s="32">
        <v>11</v>
      </c>
      <c r="L6" s="32">
        <v>12</v>
      </c>
      <c r="M6" s="32">
        <v>13</v>
      </c>
      <c r="N6" s="32">
        <v>14</v>
      </c>
      <c r="O6" s="32">
        <v>15</v>
      </c>
    </row>
    <row r="7" spans="1:15" ht="18.75" customHeight="1">
      <c r="A7" s="4" t="s">
        <v>84</v>
      </c>
      <c r="B7" s="36" t="s">
        <v>85</v>
      </c>
      <c r="C7" s="5">
        <v>1236277.1299999999</v>
      </c>
      <c r="D7" s="5">
        <v>1236277.1299999999</v>
      </c>
      <c r="E7" s="5">
        <v>1236277.1299999999</v>
      </c>
      <c r="F7" s="5"/>
      <c r="G7" s="5"/>
      <c r="H7" s="5"/>
      <c r="I7" s="5"/>
      <c r="J7" s="5"/>
      <c r="K7" s="5"/>
      <c r="L7" s="5"/>
      <c r="M7" s="5"/>
      <c r="N7" s="5"/>
      <c r="O7" s="5"/>
    </row>
    <row r="8" spans="1:15" ht="18.75" customHeight="1">
      <c r="A8" s="37" t="s">
        <v>86</v>
      </c>
      <c r="B8" s="38" t="s">
        <v>87</v>
      </c>
      <c r="C8" s="5">
        <v>1207393.1299999999</v>
      </c>
      <c r="D8" s="5">
        <v>1207393.1299999999</v>
      </c>
      <c r="E8" s="5">
        <v>1207393.1299999999</v>
      </c>
      <c r="F8" s="5"/>
      <c r="G8" s="5"/>
      <c r="H8" s="5"/>
      <c r="I8" s="5"/>
      <c r="J8" s="5"/>
      <c r="K8" s="5"/>
      <c r="L8" s="5"/>
      <c r="M8" s="5"/>
      <c r="N8" s="5"/>
      <c r="O8" s="5"/>
    </row>
    <row r="9" spans="1:15" ht="18.75" customHeight="1">
      <c r="A9" s="39" t="s">
        <v>88</v>
      </c>
      <c r="B9" s="40" t="s">
        <v>89</v>
      </c>
      <c r="C9" s="5">
        <v>601752</v>
      </c>
      <c r="D9" s="5">
        <v>601752</v>
      </c>
      <c r="E9" s="5">
        <v>601752</v>
      </c>
      <c r="F9" s="5"/>
      <c r="G9" s="5"/>
      <c r="H9" s="5"/>
      <c r="I9" s="5"/>
      <c r="J9" s="5"/>
      <c r="K9" s="5"/>
      <c r="L9" s="5"/>
      <c r="M9" s="5"/>
      <c r="N9" s="5"/>
      <c r="O9" s="5"/>
    </row>
    <row r="10" spans="1:15" ht="18.75" customHeight="1">
      <c r="A10" s="39" t="s">
        <v>90</v>
      </c>
      <c r="B10" s="40" t="s">
        <v>91</v>
      </c>
      <c r="C10" s="5">
        <v>534487.37</v>
      </c>
      <c r="D10" s="5">
        <v>534487.37</v>
      </c>
      <c r="E10" s="5">
        <v>534487.37</v>
      </c>
      <c r="F10" s="5"/>
      <c r="G10" s="5"/>
      <c r="H10" s="5"/>
      <c r="I10" s="5"/>
      <c r="J10" s="5"/>
      <c r="K10" s="5"/>
      <c r="L10" s="5"/>
      <c r="M10" s="5"/>
      <c r="N10" s="5"/>
      <c r="O10" s="5"/>
    </row>
    <row r="11" spans="1:15" ht="18.75" customHeight="1">
      <c r="A11" s="39" t="s">
        <v>92</v>
      </c>
      <c r="B11" s="40" t="s">
        <v>93</v>
      </c>
      <c r="C11" s="5">
        <v>71153.759999999995</v>
      </c>
      <c r="D11" s="5">
        <v>71153.759999999995</v>
      </c>
      <c r="E11" s="5">
        <v>71153.759999999995</v>
      </c>
      <c r="F11" s="5"/>
      <c r="G11" s="5"/>
      <c r="H11" s="5"/>
      <c r="I11" s="5"/>
      <c r="J11" s="5"/>
      <c r="K11" s="5"/>
      <c r="L11" s="5"/>
      <c r="M11" s="5"/>
      <c r="N11" s="5"/>
      <c r="O11" s="5"/>
    </row>
    <row r="12" spans="1:15" ht="18.75" customHeight="1">
      <c r="A12" s="37" t="s">
        <v>94</v>
      </c>
      <c r="B12" s="38" t="s">
        <v>95</v>
      </c>
      <c r="C12" s="5">
        <v>28884</v>
      </c>
      <c r="D12" s="5">
        <v>28884</v>
      </c>
      <c r="E12" s="5">
        <v>28884</v>
      </c>
      <c r="F12" s="5"/>
      <c r="G12" s="5"/>
      <c r="H12" s="5"/>
      <c r="I12" s="5"/>
      <c r="J12" s="5"/>
      <c r="K12" s="5"/>
      <c r="L12" s="5"/>
      <c r="M12" s="5"/>
      <c r="N12" s="5"/>
      <c r="O12" s="5"/>
    </row>
    <row r="13" spans="1:15" ht="18.75" customHeight="1">
      <c r="A13" s="39" t="s">
        <v>96</v>
      </c>
      <c r="B13" s="40" t="s">
        <v>97</v>
      </c>
      <c r="C13" s="5">
        <v>28884</v>
      </c>
      <c r="D13" s="5">
        <v>28884</v>
      </c>
      <c r="E13" s="5">
        <v>28884</v>
      </c>
      <c r="F13" s="5"/>
      <c r="G13" s="5"/>
      <c r="H13" s="5"/>
      <c r="I13" s="5"/>
      <c r="J13" s="5"/>
      <c r="K13" s="5"/>
      <c r="L13" s="5"/>
      <c r="M13" s="5"/>
      <c r="N13" s="5"/>
      <c r="O13" s="5"/>
    </row>
    <row r="14" spans="1:15" ht="18.75" customHeight="1">
      <c r="A14" s="4" t="s">
        <v>98</v>
      </c>
      <c r="B14" s="36" t="s">
        <v>99</v>
      </c>
      <c r="C14" s="5">
        <v>262769.86</v>
      </c>
      <c r="D14" s="5">
        <v>262769.86</v>
      </c>
      <c r="E14" s="5">
        <v>262769.86</v>
      </c>
      <c r="F14" s="5"/>
      <c r="G14" s="5"/>
      <c r="H14" s="5"/>
      <c r="I14" s="5"/>
      <c r="J14" s="5"/>
      <c r="K14" s="5"/>
      <c r="L14" s="5"/>
      <c r="M14" s="5"/>
      <c r="N14" s="5"/>
      <c r="O14" s="5"/>
    </row>
    <row r="15" spans="1:15" ht="18.75" customHeight="1">
      <c r="A15" s="37" t="s">
        <v>100</v>
      </c>
      <c r="B15" s="38" t="s">
        <v>101</v>
      </c>
      <c r="C15" s="5">
        <v>262769.86</v>
      </c>
      <c r="D15" s="5">
        <v>262769.86</v>
      </c>
      <c r="E15" s="5">
        <v>262769.86</v>
      </c>
      <c r="F15" s="5"/>
      <c r="G15" s="5"/>
      <c r="H15" s="5"/>
      <c r="I15" s="5"/>
      <c r="J15" s="5"/>
      <c r="K15" s="5"/>
      <c r="L15" s="5"/>
      <c r="M15" s="5"/>
      <c r="N15" s="5"/>
      <c r="O15" s="5"/>
    </row>
    <row r="16" spans="1:15" ht="18.75" customHeight="1">
      <c r="A16" s="39" t="s">
        <v>102</v>
      </c>
      <c r="B16" s="40" t="s">
        <v>103</v>
      </c>
      <c r="C16" s="5">
        <v>237178.77</v>
      </c>
      <c r="D16" s="5">
        <v>237178.77</v>
      </c>
      <c r="E16" s="5">
        <v>237178.77</v>
      </c>
      <c r="F16" s="5"/>
      <c r="G16" s="5"/>
      <c r="H16" s="5"/>
      <c r="I16" s="5"/>
      <c r="J16" s="5"/>
      <c r="K16" s="5"/>
      <c r="L16" s="5"/>
      <c r="M16" s="5"/>
      <c r="N16" s="5"/>
      <c r="O16" s="5"/>
    </row>
    <row r="17" spans="1:15" ht="18.75" customHeight="1">
      <c r="A17" s="39" t="s">
        <v>104</v>
      </c>
      <c r="B17" s="40" t="s">
        <v>105</v>
      </c>
      <c r="C17" s="5">
        <v>25591.09</v>
      </c>
      <c r="D17" s="5">
        <v>25591.09</v>
      </c>
      <c r="E17" s="5">
        <v>25591.09</v>
      </c>
      <c r="F17" s="5"/>
      <c r="G17" s="5"/>
      <c r="H17" s="5"/>
      <c r="I17" s="5"/>
      <c r="J17" s="5"/>
      <c r="K17" s="5"/>
      <c r="L17" s="5"/>
      <c r="M17" s="5"/>
      <c r="N17" s="5"/>
      <c r="O17" s="5"/>
    </row>
    <row r="18" spans="1:15" ht="18.75" customHeight="1">
      <c r="A18" s="4" t="s">
        <v>106</v>
      </c>
      <c r="B18" s="36" t="s">
        <v>107</v>
      </c>
      <c r="C18" s="5">
        <v>114383572.11</v>
      </c>
      <c r="D18" s="5">
        <v>114383572.11</v>
      </c>
      <c r="E18" s="5">
        <v>4250841.4800000004</v>
      </c>
      <c r="F18" s="5">
        <v>110132730.63</v>
      </c>
      <c r="G18" s="5"/>
      <c r="H18" s="5"/>
      <c r="I18" s="5"/>
      <c r="J18" s="5"/>
      <c r="K18" s="5"/>
      <c r="L18" s="5"/>
      <c r="M18" s="5"/>
      <c r="N18" s="5"/>
      <c r="O18" s="5"/>
    </row>
    <row r="19" spans="1:15" ht="18.75" customHeight="1">
      <c r="A19" s="37" t="s">
        <v>108</v>
      </c>
      <c r="B19" s="38" t="s">
        <v>109</v>
      </c>
      <c r="C19" s="5">
        <v>114383572.11</v>
      </c>
      <c r="D19" s="5">
        <v>114383572.11</v>
      </c>
      <c r="E19" s="5">
        <v>4250841.4800000004</v>
      </c>
      <c r="F19" s="5">
        <v>110132730.63</v>
      </c>
      <c r="G19" s="5"/>
      <c r="H19" s="5"/>
      <c r="I19" s="5"/>
      <c r="J19" s="5"/>
      <c r="K19" s="5"/>
      <c r="L19" s="5"/>
      <c r="M19" s="5"/>
      <c r="N19" s="5"/>
      <c r="O19" s="5"/>
    </row>
    <row r="20" spans="1:15" ht="18.75" customHeight="1">
      <c r="A20" s="39" t="s">
        <v>110</v>
      </c>
      <c r="B20" s="40" t="s">
        <v>111</v>
      </c>
      <c r="C20" s="5">
        <v>1826618.6</v>
      </c>
      <c r="D20" s="5">
        <v>1826618.6</v>
      </c>
      <c r="E20" s="5">
        <v>1826618.6</v>
      </c>
      <c r="F20" s="5"/>
      <c r="G20" s="5"/>
      <c r="H20" s="5"/>
      <c r="I20" s="5"/>
      <c r="J20" s="5"/>
      <c r="K20" s="5"/>
      <c r="L20" s="5"/>
      <c r="M20" s="5"/>
      <c r="N20" s="5"/>
      <c r="O20" s="5"/>
    </row>
    <row r="21" spans="1:15" ht="18.75" customHeight="1">
      <c r="A21" s="39" t="s">
        <v>112</v>
      </c>
      <c r="B21" s="40" t="s">
        <v>113</v>
      </c>
      <c r="C21" s="5">
        <v>60000</v>
      </c>
      <c r="D21" s="5">
        <v>60000</v>
      </c>
      <c r="E21" s="5">
        <v>10000</v>
      </c>
      <c r="F21" s="5">
        <v>50000</v>
      </c>
      <c r="G21" s="5"/>
      <c r="H21" s="5"/>
      <c r="I21" s="5"/>
      <c r="J21" s="5"/>
      <c r="K21" s="5"/>
      <c r="L21" s="5"/>
      <c r="M21" s="5"/>
      <c r="N21" s="5"/>
      <c r="O21" s="5"/>
    </row>
    <row r="22" spans="1:15" ht="18.75" customHeight="1">
      <c r="A22" s="39" t="s">
        <v>114</v>
      </c>
      <c r="B22" s="40" t="s">
        <v>115</v>
      </c>
      <c r="C22" s="5">
        <v>104052730.63</v>
      </c>
      <c r="D22" s="5">
        <v>104052730.63</v>
      </c>
      <c r="E22" s="5"/>
      <c r="F22" s="5">
        <v>104052730.63</v>
      </c>
      <c r="G22" s="5"/>
      <c r="H22" s="5"/>
      <c r="I22" s="5"/>
      <c r="J22" s="5"/>
      <c r="K22" s="5"/>
      <c r="L22" s="5"/>
      <c r="M22" s="5"/>
      <c r="N22" s="5"/>
      <c r="O22" s="5"/>
    </row>
    <row r="23" spans="1:15" ht="18.75" customHeight="1">
      <c r="A23" s="39" t="s">
        <v>116</v>
      </c>
      <c r="B23" s="40" t="s">
        <v>117</v>
      </c>
      <c r="C23" s="5">
        <v>6030000</v>
      </c>
      <c r="D23" s="5">
        <v>6030000</v>
      </c>
      <c r="E23" s="5"/>
      <c r="F23" s="5">
        <v>6030000</v>
      </c>
      <c r="G23" s="5"/>
      <c r="H23" s="5"/>
      <c r="I23" s="5"/>
      <c r="J23" s="5"/>
      <c r="K23" s="5"/>
      <c r="L23" s="5"/>
      <c r="M23" s="5"/>
      <c r="N23" s="5"/>
      <c r="O23" s="5"/>
    </row>
    <row r="24" spans="1:15" ht="18.75" customHeight="1">
      <c r="A24" s="39" t="s">
        <v>118</v>
      </c>
      <c r="B24" s="40" t="s">
        <v>119</v>
      </c>
      <c r="C24" s="5">
        <v>2414222.88</v>
      </c>
      <c r="D24" s="5">
        <v>2414222.88</v>
      </c>
      <c r="E24" s="5">
        <v>2414222.88</v>
      </c>
      <c r="F24" s="5"/>
      <c r="G24" s="5"/>
      <c r="H24" s="5"/>
      <c r="I24" s="5"/>
      <c r="J24" s="5"/>
      <c r="K24" s="5"/>
      <c r="L24" s="5"/>
      <c r="M24" s="5"/>
      <c r="N24" s="5"/>
      <c r="O24" s="5"/>
    </row>
    <row r="25" spans="1:15" ht="18.75" customHeight="1">
      <c r="A25" s="4" t="s">
        <v>120</v>
      </c>
      <c r="B25" s="36" t="s">
        <v>121</v>
      </c>
      <c r="C25" s="5">
        <v>400865.53</v>
      </c>
      <c r="D25" s="5">
        <v>400865.53</v>
      </c>
      <c r="E25" s="5">
        <v>400865.53</v>
      </c>
      <c r="F25" s="5"/>
      <c r="G25" s="5"/>
      <c r="H25" s="5"/>
      <c r="I25" s="5"/>
      <c r="J25" s="5"/>
      <c r="K25" s="5"/>
      <c r="L25" s="5"/>
      <c r="M25" s="5"/>
      <c r="N25" s="5"/>
      <c r="O25" s="5"/>
    </row>
    <row r="26" spans="1:15" ht="18.75" customHeight="1">
      <c r="A26" s="37" t="s">
        <v>122</v>
      </c>
      <c r="B26" s="38" t="s">
        <v>123</v>
      </c>
      <c r="C26" s="5">
        <v>400865.53</v>
      </c>
      <c r="D26" s="5">
        <v>400865.53</v>
      </c>
      <c r="E26" s="5">
        <v>400865.53</v>
      </c>
      <c r="F26" s="5"/>
      <c r="G26" s="5"/>
      <c r="H26" s="5"/>
      <c r="I26" s="5"/>
      <c r="J26" s="5"/>
      <c r="K26" s="5"/>
      <c r="L26" s="5"/>
      <c r="M26" s="5"/>
      <c r="N26" s="5"/>
      <c r="O26" s="5"/>
    </row>
    <row r="27" spans="1:15" ht="18.75" customHeight="1">
      <c r="A27" s="39" t="s">
        <v>124</v>
      </c>
      <c r="B27" s="40" t="s">
        <v>125</v>
      </c>
      <c r="C27" s="5">
        <v>400865.53</v>
      </c>
      <c r="D27" s="5">
        <v>400865.53</v>
      </c>
      <c r="E27" s="5">
        <v>400865.53</v>
      </c>
      <c r="F27" s="5"/>
      <c r="G27" s="5"/>
      <c r="H27" s="5"/>
      <c r="I27" s="5"/>
      <c r="J27" s="5"/>
      <c r="K27" s="5"/>
      <c r="L27" s="5"/>
      <c r="M27" s="5"/>
      <c r="N27" s="5"/>
      <c r="O27" s="5"/>
    </row>
    <row r="28" spans="1:15" ht="18.75" customHeight="1">
      <c r="A28" s="149" t="s">
        <v>126</v>
      </c>
      <c r="B28" s="150" t="s">
        <v>126</v>
      </c>
      <c r="C28" s="5">
        <v>116283484.63</v>
      </c>
      <c r="D28" s="5">
        <v>116283484.63</v>
      </c>
      <c r="E28" s="5">
        <v>6150754</v>
      </c>
      <c r="F28" s="5">
        <v>110132730.63</v>
      </c>
      <c r="G28" s="5"/>
      <c r="H28" s="5"/>
      <c r="I28" s="5"/>
      <c r="J28" s="5"/>
      <c r="K28" s="5"/>
      <c r="L28" s="5"/>
      <c r="M28" s="5"/>
      <c r="N28" s="5"/>
      <c r="O28" s="5"/>
    </row>
  </sheetData>
  <mergeCells count="11">
    <mergeCell ref="A2:O2"/>
    <mergeCell ref="A3:L3"/>
    <mergeCell ref="A28:B28"/>
    <mergeCell ref="A4:A5"/>
    <mergeCell ref="B4:B5"/>
    <mergeCell ref="C4:C5"/>
    <mergeCell ref="G4:G5"/>
    <mergeCell ref="I4:I5"/>
    <mergeCell ref="J4:O4"/>
    <mergeCell ref="H4:H5"/>
    <mergeCell ref="D4:F4"/>
  </mergeCells>
  <phoneticPr fontId="29" type="noConversion"/>
  <printOptions horizontalCentered="1"/>
  <pageMargins left="0.39" right="0.39" top="0.51" bottom="0.51" header="0.31" footer="0.31"/>
  <pageSetup paperSize="9" scale="58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B32317-FCAF-80E2-2DEE-251F40333271}">
  <sheetPr>
    <outlinePr summaryBelow="0" summaryRight="0"/>
    <pageSetUpPr fitToPage="1"/>
  </sheetPr>
  <dimension ref="A1:D36"/>
  <sheetViews>
    <sheetView showZeros="0" topLeftCell="A22" workbookViewId="0"/>
  </sheetViews>
  <sheetFormatPr defaultColWidth="9.140625" defaultRowHeight="14.25" customHeight="1"/>
  <cols>
    <col min="1" max="1" width="39.28515625" customWidth="1"/>
    <col min="2" max="2" width="30.85546875" customWidth="1"/>
    <col min="3" max="3" width="35.85546875" customWidth="1"/>
    <col min="4" max="4" width="29.85546875" customWidth="1"/>
  </cols>
  <sheetData>
    <row r="1" spans="1:4" ht="15" customHeight="1">
      <c r="A1" s="27"/>
      <c r="B1" s="27"/>
      <c r="C1" s="27"/>
      <c r="D1" s="1" t="s">
        <v>127</v>
      </c>
    </row>
    <row r="2" spans="1:4" ht="36" customHeight="1">
      <c r="A2" s="143" t="str">
        <f>"2025"&amp;"年部门财政拨款收支预算总表"</f>
        <v>2025年部门财政拨款收支预算总表</v>
      </c>
      <c r="B2" s="156"/>
      <c r="C2" s="156"/>
      <c r="D2" s="156"/>
    </row>
    <row r="3" spans="1:4" ht="18.75" customHeight="1">
      <c r="A3" s="157" t="str">
        <f>"单位名称："&amp;"永德县交通运输局"</f>
        <v>单位名称：永德县交通运输局</v>
      </c>
      <c r="B3" s="158"/>
      <c r="C3" s="41"/>
      <c r="D3" s="1" t="s">
        <v>1</v>
      </c>
    </row>
    <row r="4" spans="1:4" ht="18.75" customHeight="1">
      <c r="A4" s="117" t="s">
        <v>2</v>
      </c>
      <c r="B4" s="118"/>
      <c r="C4" s="117" t="s">
        <v>3</v>
      </c>
      <c r="D4" s="118"/>
    </row>
    <row r="5" spans="1:4" ht="18.75" customHeight="1">
      <c r="A5" s="119" t="s">
        <v>4</v>
      </c>
      <c r="B5" s="159" t="str">
        <f>"2025"&amp;"年预算数"</f>
        <v>2025年预算数</v>
      </c>
      <c r="C5" s="119" t="s">
        <v>128</v>
      </c>
      <c r="D5" s="159" t="str">
        <f>"2025"&amp;"年预算数"</f>
        <v>2025年预算数</v>
      </c>
    </row>
    <row r="6" spans="1:4" ht="18.75" customHeight="1">
      <c r="A6" s="120"/>
      <c r="B6" s="152"/>
      <c r="C6" s="120"/>
      <c r="D6" s="152"/>
    </row>
    <row r="7" spans="1:4" ht="18.75" customHeight="1">
      <c r="A7" s="36" t="s">
        <v>129</v>
      </c>
      <c r="B7" s="5">
        <v>116283484.63</v>
      </c>
      <c r="C7" s="42" t="s">
        <v>130</v>
      </c>
      <c r="D7" s="5">
        <v>116283484.63</v>
      </c>
    </row>
    <row r="8" spans="1:4" ht="18.75" customHeight="1">
      <c r="A8" s="43" t="s">
        <v>131</v>
      </c>
      <c r="B8" s="5">
        <v>116283484.63</v>
      </c>
      <c r="C8" s="42" t="s">
        <v>132</v>
      </c>
      <c r="D8" s="5"/>
    </row>
    <row r="9" spans="1:4" ht="18.75" customHeight="1">
      <c r="A9" s="43" t="s">
        <v>133</v>
      </c>
      <c r="B9" s="5"/>
      <c r="C9" s="42" t="s">
        <v>134</v>
      </c>
      <c r="D9" s="5"/>
    </row>
    <row r="10" spans="1:4" ht="18.75" customHeight="1">
      <c r="A10" s="43" t="s">
        <v>135</v>
      </c>
      <c r="B10" s="5"/>
      <c r="C10" s="42" t="s">
        <v>136</v>
      </c>
      <c r="D10" s="5"/>
    </row>
    <row r="11" spans="1:4" ht="18.75" customHeight="1">
      <c r="A11" s="44" t="s">
        <v>137</v>
      </c>
      <c r="B11" s="5"/>
      <c r="C11" s="7" t="s">
        <v>138</v>
      </c>
      <c r="D11" s="5"/>
    </row>
    <row r="12" spans="1:4" ht="18.75" customHeight="1">
      <c r="A12" s="45" t="s">
        <v>131</v>
      </c>
      <c r="B12" s="5"/>
      <c r="C12" s="9" t="s">
        <v>139</v>
      </c>
      <c r="D12" s="5"/>
    </row>
    <row r="13" spans="1:4" ht="18.75" customHeight="1">
      <c r="A13" s="45" t="s">
        <v>133</v>
      </c>
      <c r="B13" s="5"/>
      <c r="C13" s="9" t="s">
        <v>140</v>
      </c>
      <c r="D13" s="5"/>
    </row>
    <row r="14" spans="1:4" ht="18.75" customHeight="1">
      <c r="A14" s="45" t="s">
        <v>135</v>
      </c>
      <c r="B14" s="5"/>
      <c r="C14" s="9" t="s">
        <v>141</v>
      </c>
      <c r="D14" s="5"/>
    </row>
    <row r="15" spans="1:4" ht="18.75" customHeight="1">
      <c r="A15" s="45" t="s">
        <v>26</v>
      </c>
      <c r="B15" s="5"/>
      <c r="C15" s="9" t="s">
        <v>142</v>
      </c>
      <c r="D15" s="5">
        <v>1236277.1299999999</v>
      </c>
    </row>
    <row r="16" spans="1:4" ht="18.75" customHeight="1">
      <c r="A16" s="45" t="s">
        <v>26</v>
      </c>
      <c r="B16" s="5" t="s">
        <v>26</v>
      </c>
      <c r="C16" s="9" t="s">
        <v>143</v>
      </c>
      <c r="D16" s="5">
        <v>262769.86</v>
      </c>
    </row>
    <row r="17" spans="1:4" ht="18.75" customHeight="1">
      <c r="A17" s="8" t="s">
        <v>26</v>
      </c>
      <c r="B17" s="5" t="s">
        <v>26</v>
      </c>
      <c r="C17" s="9" t="s">
        <v>144</v>
      </c>
      <c r="D17" s="5"/>
    </row>
    <row r="18" spans="1:4" ht="18.75" customHeight="1">
      <c r="A18" s="8" t="s">
        <v>26</v>
      </c>
      <c r="B18" s="5" t="s">
        <v>26</v>
      </c>
      <c r="C18" s="9" t="s">
        <v>145</v>
      </c>
      <c r="D18" s="5"/>
    </row>
    <row r="19" spans="1:4" ht="18.75" customHeight="1">
      <c r="A19" s="10" t="s">
        <v>26</v>
      </c>
      <c r="B19" s="5" t="s">
        <v>26</v>
      </c>
      <c r="C19" s="9" t="s">
        <v>146</v>
      </c>
      <c r="D19" s="5"/>
    </row>
    <row r="20" spans="1:4" ht="18.75" customHeight="1">
      <c r="A20" s="10" t="s">
        <v>26</v>
      </c>
      <c r="B20" s="5" t="s">
        <v>26</v>
      </c>
      <c r="C20" s="9" t="s">
        <v>147</v>
      </c>
      <c r="D20" s="5">
        <v>114383572.11</v>
      </c>
    </row>
    <row r="21" spans="1:4" ht="18.75" customHeight="1">
      <c r="A21" s="10" t="s">
        <v>26</v>
      </c>
      <c r="B21" s="5" t="s">
        <v>26</v>
      </c>
      <c r="C21" s="9" t="s">
        <v>148</v>
      </c>
      <c r="D21" s="5"/>
    </row>
    <row r="22" spans="1:4" ht="18.75" customHeight="1">
      <c r="A22" s="10" t="s">
        <v>26</v>
      </c>
      <c r="B22" s="5" t="s">
        <v>26</v>
      </c>
      <c r="C22" s="9" t="s">
        <v>149</v>
      </c>
      <c r="D22" s="5"/>
    </row>
    <row r="23" spans="1:4" ht="18.75" customHeight="1">
      <c r="A23" s="10" t="s">
        <v>26</v>
      </c>
      <c r="B23" s="5" t="s">
        <v>26</v>
      </c>
      <c r="C23" s="9" t="s">
        <v>150</v>
      </c>
      <c r="D23" s="5"/>
    </row>
    <row r="24" spans="1:4" ht="18.75" customHeight="1">
      <c r="A24" s="10" t="s">
        <v>26</v>
      </c>
      <c r="B24" s="5" t="s">
        <v>26</v>
      </c>
      <c r="C24" s="9" t="s">
        <v>151</v>
      </c>
      <c r="D24" s="5"/>
    </row>
    <row r="25" spans="1:4" ht="18.75" customHeight="1">
      <c r="A25" s="10" t="s">
        <v>26</v>
      </c>
      <c r="B25" s="5" t="s">
        <v>26</v>
      </c>
      <c r="C25" s="9" t="s">
        <v>152</v>
      </c>
      <c r="D25" s="5"/>
    </row>
    <row r="26" spans="1:4" ht="18.75" customHeight="1">
      <c r="A26" s="10" t="s">
        <v>26</v>
      </c>
      <c r="B26" s="5" t="s">
        <v>26</v>
      </c>
      <c r="C26" s="9" t="s">
        <v>153</v>
      </c>
      <c r="D26" s="5">
        <v>400865.53</v>
      </c>
    </row>
    <row r="27" spans="1:4" ht="18.75" customHeight="1">
      <c r="A27" s="10" t="s">
        <v>26</v>
      </c>
      <c r="B27" s="5" t="s">
        <v>26</v>
      </c>
      <c r="C27" s="9" t="s">
        <v>154</v>
      </c>
      <c r="D27" s="5"/>
    </row>
    <row r="28" spans="1:4" ht="18.75" customHeight="1">
      <c r="A28" s="10" t="s">
        <v>26</v>
      </c>
      <c r="B28" s="5" t="s">
        <v>26</v>
      </c>
      <c r="C28" s="9" t="s">
        <v>155</v>
      </c>
      <c r="D28" s="5"/>
    </row>
    <row r="29" spans="1:4" ht="18.75" customHeight="1">
      <c r="A29" s="10" t="s">
        <v>26</v>
      </c>
      <c r="B29" s="5" t="s">
        <v>26</v>
      </c>
      <c r="C29" s="9" t="s">
        <v>156</v>
      </c>
      <c r="D29" s="5"/>
    </row>
    <row r="30" spans="1:4" ht="18.75" customHeight="1">
      <c r="A30" s="10" t="s">
        <v>26</v>
      </c>
      <c r="B30" s="5" t="s">
        <v>26</v>
      </c>
      <c r="C30" s="9" t="s">
        <v>157</v>
      </c>
      <c r="D30" s="5"/>
    </row>
    <row r="31" spans="1:4" ht="18.75" customHeight="1">
      <c r="A31" s="11" t="s">
        <v>26</v>
      </c>
      <c r="B31" s="5" t="s">
        <v>26</v>
      </c>
      <c r="C31" s="9" t="s">
        <v>158</v>
      </c>
      <c r="D31" s="5"/>
    </row>
    <row r="32" spans="1:4" ht="18.75" customHeight="1">
      <c r="A32" s="11" t="s">
        <v>26</v>
      </c>
      <c r="B32" s="5" t="s">
        <v>26</v>
      </c>
      <c r="C32" s="9" t="s">
        <v>159</v>
      </c>
      <c r="D32" s="5"/>
    </row>
    <row r="33" spans="1:4" ht="18.75" customHeight="1">
      <c r="A33" s="11" t="s">
        <v>26</v>
      </c>
      <c r="B33" s="5" t="s">
        <v>26</v>
      </c>
      <c r="C33" s="9" t="s">
        <v>160</v>
      </c>
      <c r="D33" s="5"/>
    </row>
    <row r="34" spans="1:4" ht="18.75" customHeight="1">
      <c r="A34" s="11"/>
      <c r="B34" s="5"/>
      <c r="C34" s="9" t="s">
        <v>161</v>
      </c>
      <c r="D34" s="14"/>
    </row>
    <row r="35" spans="1:4" ht="18.75" customHeight="1">
      <c r="A35" s="11" t="s">
        <v>26</v>
      </c>
      <c r="B35" s="5" t="s">
        <v>26</v>
      </c>
      <c r="C35" s="9" t="s">
        <v>162</v>
      </c>
      <c r="D35" s="5"/>
    </row>
    <row r="36" spans="1:4" ht="18.75" customHeight="1">
      <c r="A36" s="46" t="s">
        <v>163</v>
      </c>
      <c r="B36" s="13">
        <v>116283484.63</v>
      </c>
      <c r="C36" s="47" t="s">
        <v>52</v>
      </c>
      <c r="D36" s="13">
        <v>116283484.63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honeticPr fontId="29" type="noConversion"/>
  <printOptions horizontalCentered="1"/>
  <pageMargins left="0.39" right="0.39" top="0.51" bottom="0.51" header="0.31" footer="0.31"/>
  <pageSetup paperSize="9" scale="78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16CA2F-F43A-B93C-9C68-072B1DB96AE2}">
  <sheetPr>
    <outlinePr summaryBelow="0" summaryRight="0"/>
    <pageSetUpPr fitToPage="1"/>
  </sheetPr>
  <dimension ref="A1:G28"/>
  <sheetViews>
    <sheetView showZeros="0" workbookViewId="0"/>
  </sheetViews>
  <sheetFormatPr defaultColWidth="9.140625" defaultRowHeight="14.25" customHeight="1"/>
  <cols>
    <col min="1" max="1" width="20.140625" customWidth="1"/>
    <col min="2" max="2" width="44" customWidth="1"/>
    <col min="3" max="3" width="24.28515625" customWidth="1"/>
    <col min="4" max="4" width="20.42578125" customWidth="1"/>
    <col min="5" max="7" width="24.28515625" customWidth="1"/>
  </cols>
  <sheetData>
    <row r="1" spans="1:7" ht="15" customHeight="1">
      <c r="D1" s="48"/>
      <c r="F1" s="49"/>
      <c r="G1" s="1" t="s">
        <v>164</v>
      </c>
    </row>
    <row r="2" spans="1:7" ht="39" customHeight="1">
      <c r="A2" s="143" t="str">
        <f>"2025"&amp;"年一般公共预算支出预算表（按功能科目分类）"</f>
        <v>2025年一般公共预算支出预算表（按功能科目分类）</v>
      </c>
      <c r="B2" s="160"/>
      <c r="C2" s="160"/>
      <c r="D2" s="160"/>
      <c r="E2" s="160"/>
      <c r="F2" s="160"/>
      <c r="G2" s="160"/>
    </row>
    <row r="3" spans="1:7" ht="18" customHeight="1">
      <c r="A3" s="163" t="str">
        <f>"单位名称："&amp;"永德县交通运输局"</f>
        <v>单位名称：永德县交通运输局</v>
      </c>
      <c r="B3" s="164"/>
      <c r="C3" s="148"/>
      <c r="D3" s="148"/>
      <c r="E3" s="148"/>
      <c r="F3" s="51"/>
      <c r="G3" s="1" t="s">
        <v>1</v>
      </c>
    </row>
    <row r="4" spans="1:7" ht="20.25" customHeight="1">
      <c r="A4" s="161" t="s">
        <v>165</v>
      </c>
      <c r="B4" s="162"/>
      <c r="C4" s="170" t="s">
        <v>56</v>
      </c>
      <c r="D4" s="169" t="s">
        <v>75</v>
      </c>
      <c r="E4" s="153"/>
      <c r="F4" s="118"/>
      <c r="G4" s="167" t="s">
        <v>76</v>
      </c>
    </row>
    <row r="5" spans="1:7" ht="20.25" customHeight="1">
      <c r="A5" s="52" t="s">
        <v>73</v>
      </c>
      <c r="B5" s="52" t="s">
        <v>74</v>
      </c>
      <c r="C5" s="120"/>
      <c r="D5" s="32" t="s">
        <v>58</v>
      </c>
      <c r="E5" s="32" t="s">
        <v>166</v>
      </c>
      <c r="F5" s="32" t="s">
        <v>167</v>
      </c>
      <c r="G5" s="168"/>
    </row>
    <row r="6" spans="1:7" ht="19.5" customHeight="1">
      <c r="A6" s="52" t="s">
        <v>168</v>
      </c>
      <c r="B6" s="52" t="s">
        <v>169</v>
      </c>
      <c r="C6" s="52" t="s">
        <v>170</v>
      </c>
      <c r="D6" s="32">
        <v>4</v>
      </c>
      <c r="E6" s="54" t="s">
        <v>171</v>
      </c>
      <c r="F6" s="54" t="s">
        <v>172</v>
      </c>
      <c r="G6" s="52" t="s">
        <v>173</v>
      </c>
    </row>
    <row r="7" spans="1:7" ht="18" customHeight="1">
      <c r="A7" s="55" t="s">
        <v>84</v>
      </c>
      <c r="B7" s="55" t="s">
        <v>85</v>
      </c>
      <c r="C7" s="5">
        <v>1236277.1299999999</v>
      </c>
      <c r="D7" s="5">
        <v>1236277.1299999999</v>
      </c>
      <c r="E7" s="5">
        <v>1222777.1299999999</v>
      </c>
      <c r="F7" s="5">
        <v>13500</v>
      </c>
      <c r="G7" s="5"/>
    </row>
    <row r="8" spans="1:7" ht="18" customHeight="1">
      <c r="A8" s="56" t="s">
        <v>86</v>
      </c>
      <c r="B8" s="56" t="s">
        <v>87</v>
      </c>
      <c r="C8" s="5">
        <v>1207393.1299999999</v>
      </c>
      <c r="D8" s="5">
        <v>1207393.1299999999</v>
      </c>
      <c r="E8" s="5">
        <v>1193893.1299999999</v>
      </c>
      <c r="F8" s="5">
        <v>13500</v>
      </c>
      <c r="G8" s="5"/>
    </row>
    <row r="9" spans="1:7" ht="18" customHeight="1">
      <c r="A9" s="57" t="s">
        <v>88</v>
      </c>
      <c r="B9" s="57" t="s">
        <v>89</v>
      </c>
      <c r="C9" s="5">
        <v>601752</v>
      </c>
      <c r="D9" s="5">
        <v>601752</v>
      </c>
      <c r="E9" s="5">
        <v>588252</v>
      </c>
      <c r="F9" s="5">
        <v>13500</v>
      </c>
      <c r="G9" s="5"/>
    </row>
    <row r="10" spans="1:7" ht="18" customHeight="1">
      <c r="A10" s="57" t="s">
        <v>90</v>
      </c>
      <c r="B10" s="57" t="s">
        <v>91</v>
      </c>
      <c r="C10" s="5">
        <v>534487.37</v>
      </c>
      <c r="D10" s="5">
        <v>534487.37</v>
      </c>
      <c r="E10" s="5">
        <v>534487.37</v>
      </c>
      <c r="F10" s="5"/>
      <c r="G10" s="5"/>
    </row>
    <row r="11" spans="1:7" ht="18" customHeight="1">
      <c r="A11" s="57" t="s">
        <v>92</v>
      </c>
      <c r="B11" s="57" t="s">
        <v>93</v>
      </c>
      <c r="C11" s="5">
        <v>71153.759999999995</v>
      </c>
      <c r="D11" s="5">
        <v>71153.759999999995</v>
      </c>
      <c r="E11" s="5">
        <v>71153.759999999995</v>
      </c>
      <c r="F11" s="5"/>
      <c r="G11" s="5"/>
    </row>
    <row r="12" spans="1:7" ht="18" customHeight="1">
      <c r="A12" s="56" t="s">
        <v>94</v>
      </c>
      <c r="B12" s="56" t="s">
        <v>95</v>
      </c>
      <c r="C12" s="5">
        <v>28884</v>
      </c>
      <c r="D12" s="5">
        <v>28884</v>
      </c>
      <c r="E12" s="5">
        <v>28884</v>
      </c>
      <c r="F12" s="5"/>
      <c r="G12" s="5"/>
    </row>
    <row r="13" spans="1:7" ht="18" customHeight="1">
      <c r="A13" s="57" t="s">
        <v>96</v>
      </c>
      <c r="B13" s="57" t="s">
        <v>97</v>
      </c>
      <c r="C13" s="5">
        <v>28884</v>
      </c>
      <c r="D13" s="5">
        <v>28884</v>
      </c>
      <c r="E13" s="5">
        <v>28884</v>
      </c>
      <c r="F13" s="5"/>
      <c r="G13" s="5"/>
    </row>
    <row r="14" spans="1:7" ht="18" customHeight="1">
      <c r="A14" s="55" t="s">
        <v>98</v>
      </c>
      <c r="B14" s="55" t="s">
        <v>99</v>
      </c>
      <c r="C14" s="5">
        <v>262769.86</v>
      </c>
      <c r="D14" s="5">
        <v>262769.86</v>
      </c>
      <c r="E14" s="5">
        <v>262769.86</v>
      </c>
      <c r="F14" s="5"/>
      <c r="G14" s="5"/>
    </row>
    <row r="15" spans="1:7" ht="18" customHeight="1">
      <c r="A15" s="56" t="s">
        <v>100</v>
      </c>
      <c r="B15" s="56" t="s">
        <v>101</v>
      </c>
      <c r="C15" s="5">
        <v>262769.86</v>
      </c>
      <c r="D15" s="5">
        <v>262769.86</v>
      </c>
      <c r="E15" s="5">
        <v>262769.86</v>
      </c>
      <c r="F15" s="5"/>
      <c r="G15" s="5"/>
    </row>
    <row r="16" spans="1:7" ht="18" customHeight="1">
      <c r="A16" s="57" t="s">
        <v>102</v>
      </c>
      <c r="B16" s="57" t="s">
        <v>103</v>
      </c>
      <c r="C16" s="5">
        <v>237178.77</v>
      </c>
      <c r="D16" s="5">
        <v>237178.77</v>
      </c>
      <c r="E16" s="5">
        <v>237178.77</v>
      </c>
      <c r="F16" s="5"/>
      <c r="G16" s="5"/>
    </row>
    <row r="17" spans="1:7" ht="18" customHeight="1">
      <c r="A17" s="57" t="s">
        <v>104</v>
      </c>
      <c r="B17" s="57" t="s">
        <v>105</v>
      </c>
      <c r="C17" s="5">
        <v>25591.09</v>
      </c>
      <c r="D17" s="5">
        <v>25591.09</v>
      </c>
      <c r="E17" s="5">
        <v>25591.09</v>
      </c>
      <c r="F17" s="5"/>
      <c r="G17" s="5"/>
    </row>
    <row r="18" spans="1:7" ht="18" customHeight="1">
      <c r="A18" s="55" t="s">
        <v>106</v>
      </c>
      <c r="B18" s="55" t="s">
        <v>107</v>
      </c>
      <c r="C18" s="5">
        <v>114383572.11</v>
      </c>
      <c r="D18" s="5">
        <v>4250841.4800000004</v>
      </c>
      <c r="E18" s="5">
        <v>3967387.64</v>
      </c>
      <c r="F18" s="5">
        <v>283453.84000000003</v>
      </c>
      <c r="G18" s="5">
        <v>110132730.63</v>
      </c>
    </row>
    <row r="19" spans="1:7" ht="18" customHeight="1">
      <c r="A19" s="56" t="s">
        <v>108</v>
      </c>
      <c r="B19" s="56" t="s">
        <v>109</v>
      </c>
      <c r="C19" s="5">
        <v>114383572.11</v>
      </c>
      <c r="D19" s="5">
        <v>4250841.4800000004</v>
      </c>
      <c r="E19" s="5">
        <v>3967387.64</v>
      </c>
      <c r="F19" s="5">
        <v>283453.84000000003</v>
      </c>
      <c r="G19" s="5">
        <v>110132730.63</v>
      </c>
    </row>
    <row r="20" spans="1:7" ht="18" customHeight="1">
      <c r="A20" s="57" t="s">
        <v>110</v>
      </c>
      <c r="B20" s="57" t="s">
        <v>111</v>
      </c>
      <c r="C20" s="5">
        <v>1826618.6</v>
      </c>
      <c r="D20" s="5">
        <v>1826618.6</v>
      </c>
      <c r="E20" s="5">
        <v>1619164.76</v>
      </c>
      <c r="F20" s="5">
        <v>207453.84</v>
      </c>
      <c r="G20" s="5"/>
    </row>
    <row r="21" spans="1:7" ht="18" customHeight="1">
      <c r="A21" s="57" t="s">
        <v>112</v>
      </c>
      <c r="B21" s="57" t="s">
        <v>113</v>
      </c>
      <c r="C21" s="5">
        <v>60000</v>
      </c>
      <c r="D21" s="5">
        <v>10000</v>
      </c>
      <c r="E21" s="5"/>
      <c r="F21" s="5">
        <v>10000</v>
      </c>
      <c r="G21" s="5">
        <v>50000</v>
      </c>
    </row>
    <row r="22" spans="1:7" ht="18" customHeight="1">
      <c r="A22" s="57" t="s">
        <v>114</v>
      </c>
      <c r="B22" s="57" t="s">
        <v>115</v>
      </c>
      <c r="C22" s="5">
        <v>104052730.63</v>
      </c>
      <c r="D22" s="5"/>
      <c r="E22" s="5"/>
      <c r="F22" s="5"/>
      <c r="G22" s="5">
        <v>104052730.63</v>
      </c>
    </row>
    <row r="23" spans="1:7" ht="18" customHeight="1">
      <c r="A23" s="57" t="s">
        <v>116</v>
      </c>
      <c r="B23" s="57" t="s">
        <v>117</v>
      </c>
      <c r="C23" s="5">
        <v>6030000</v>
      </c>
      <c r="D23" s="5"/>
      <c r="E23" s="5"/>
      <c r="F23" s="5"/>
      <c r="G23" s="5">
        <v>6030000</v>
      </c>
    </row>
    <row r="24" spans="1:7" ht="18" customHeight="1">
      <c r="A24" s="57" t="s">
        <v>118</v>
      </c>
      <c r="B24" s="57" t="s">
        <v>119</v>
      </c>
      <c r="C24" s="5">
        <v>2414222.88</v>
      </c>
      <c r="D24" s="5">
        <v>2414222.88</v>
      </c>
      <c r="E24" s="5">
        <v>2348222.88</v>
      </c>
      <c r="F24" s="5">
        <v>66000</v>
      </c>
      <c r="G24" s="5"/>
    </row>
    <row r="25" spans="1:7" ht="18" customHeight="1">
      <c r="A25" s="55" t="s">
        <v>120</v>
      </c>
      <c r="B25" s="55" t="s">
        <v>121</v>
      </c>
      <c r="C25" s="5">
        <v>400865.53</v>
      </c>
      <c r="D25" s="5">
        <v>400865.53</v>
      </c>
      <c r="E25" s="5">
        <v>400865.53</v>
      </c>
      <c r="F25" s="5"/>
      <c r="G25" s="5"/>
    </row>
    <row r="26" spans="1:7" ht="18" customHeight="1">
      <c r="A26" s="56" t="s">
        <v>122</v>
      </c>
      <c r="B26" s="56" t="s">
        <v>123</v>
      </c>
      <c r="C26" s="5">
        <v>400865.53</v>
      </c>
      <c r="D26" s="5">
        <v>400865.53</v>
      </c>
      <c r="E26" s="5">
        <v>400865.53</v>
      </c>
      <c r="F26" s="5"/>
      <c r="G26" s="5"/>
    </row>
    <row r="27" spans="1:7" ht="18" customHeight="1">
      <c r="A27" s="57" t="s">
        <v>124</v>
      </c>
      <c r="B27" s="57" t="s">
        <v>125</v>
      </c>
      <c r="C27" s="5">
        <v>400865.53</v>
      </c>
      <c r="D27" s="5">
        <v>400865.53</v>
      </c>
      <c r="E27" s="5">
        <v>400865.53</v>
      </c>
      <c r="F27" s="5"/>
      <c r="G27" s="5"/>
    </row>
    <row r="28" spans="1:7" ht="18" customHeight="1">
      <c r="A28" s="165" t="s">
        <v>126</v>
      </c>
      <c r="B28" s="166" t="s">
        <v>126</v>
      </c>
      <c r="C28" s="5">
        <v>116283484.63</v>
      </c>
      <c r="D28" s="5">
        <v>6150754</v>
      </c>
      <c r="E28" s="5">
        <v>5853800.1600000001</v>
      </c>
      <c r="F28" s="5">
        <v>296953.84000000003</v>
      </c>
      <c r="G28" s="5">
        <v>110132730.63</v>
      </c>
    </row>
  </sheetData>
  <mergeCells count="7">
    <mergeCell ref="A2:G2"/>
    <mergeCell ref="A4:B4"/>
    <mergeCell ref="A3:E3"/>
    <mergeCell ref="A28:B28"/>
    <mergeCell ref="G4:G5"/>
    <mergeCell ref="D4:F4"/>
    <mergeCell ref="C4:C5"/>
  </mergeCells>
  <phoneticPr fontId="29" type="noConversion"/>
  <printOptions horizontalCentered="1"/>
  <pageMargins left="0.39" right="0.39" top="0.57999999999999996" bottom="0.57999999999999996" header="0.5" footer="0.5"/>
  <pageSetup paperSize="9" scale="0" fitToHeight="100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9BD89A-1AD1-7B68-507D-6E55F76D7ABF}">
  <sheetPr>
    <outlinePr summaryBelow="0" summaryRight="0"/>
    <pageSetUpPr fitToPage="1"/>
  </sheetPr>
  <dimension ref="A1:G11"/>
  <sheetViews>
    <sheetView showZeros="0" workbookViewId="0"/>
  </sheetViews>
  <sheetFormatPr defaultColWidth="9.140625" defaultRowHeight="14.25" customHeight="1"/>
  <cols>
    <col min="1" max="1" width="23.5703125" customWidth="1"/>
    <col min="2" max="7" width="22.85546875" customWidth="1"/>
  </cols>
  <sheetData>
    <row r="1" spans="1:7" ht="15" customHeight="1">
      <c r="A1" s="58"/>
      <c r="B1" s="59"/>
      <c r="C1" s="60"/>
      <c r="D1" s="29"/>
      <c r="G1" s="61" t="s">
        <v>174</v>
      </c>
    </row>
    <row r="2" spans="1:7" ht="39" customHeight="1">
      <c r="A2" s="171" t="str">
        <f>"2025"&amp;"年“三公”经费支出预算表"</f>
        <v>2025年“三公”经费支出预算表</v>
      </c>
      <c r="B2" s="172"/>
      <c r="C2" s="172"/>
      <c r="D2" s="172"/>
      <c r="E2" s="172"/>
      <c r="F2" s="172"/>
      <c r="G2" s="172"/>
    </row>
    <row r="3" spans="1:7" ht="18.75" customHeight="1">
      <c r="A3" s="115" t="str">
        <f>"单位名称："&amp;"永德县交通运输局"</f>
        <v>单位名称：永德县交通运输局</v>
      </c>
      <c r="B3" s="173"/>
      <c r="C3" s="174"/>
      <c r="D3" s="147"/>
      <c r="E3" s="30"/>
      <c r="G3" s="61" t="s">
        <v>175</v>
      </c>
    </row>
    <row r="4" spans="1:7" ht="18.75" customHeight="1">
      <c r="A4" s="151" t="s">
        <v>176</v>
      </c>
      <c r="B4" s="151" t="s">
        <v>177</v>
      </c>
      <c r="C4" s="119" t="s">
        <v>178</v>
      </c>
      <c r="D4" s="117" t="s">
        <v>179</v>
      </c>
      <c r="E4" s="153"/>
      <c r="F4" s="118"/>
      <c r="G4" s="119" t="s">
        <v>180</v>
      </c>
    </row>
    <row r="5" spans="1:7" ht="18.75" customHeight="1">
      <c r="A5" s="176"/>
      <c r="B5" s="175"/>
      <c r="C5" s="120"/>
      <c r="D5" s="32" t="s">
        <v>58</v>
      </c>
      <c r="E5" s="32" t="s">
        <v>181</v>
      </c>
      <c r="F5" s="32" t="s">
        <v>182</v>
      </c>
      <c r="G5" s="120"/>
    </row>
    <row r="6" spans="1:7" ht="18.75" customHeight="1">
      <c r="A6" s="177" t="s">
        <v>56</v>
      </c>
      <c r="B6" s="63">
        <v>1</v>
      </c>
      <c r="C6" s="64">
        <v>2</v>
      </c>
      <c r="D6" s="65">
        <v>3</v>
      </c>
      <c r="E6" s="65">
        <v>4</v>
      </c>
      <c r="F6" s="65">
        <v>5</v>
      </c>
      <c r="G6" s="64">
        <v>6</v>
      </c>
    </row>
    <row r="7" spans="1:7" ht="18.75" customHeight="1">
      <c r="A7" s="62" t="s">
        <v>56</v>
      </c>
      <c r="B7" s="66">
        <v>205000</v>
      </c>
      <c r="C7" s="66"/>
      <c r="D7" s="66">
        <v>165000</v>
      </c>
      <c r="E7" s="66"/>
      <c r="F7" s="66">
        <v>165000</v>
      </c>
      <c r="G7" s="66">
        <v>40000</v>
      </c>
    </row>
    <row r="8" spans="1:7" ht="18.75" customHeight="1">
      <c r="A8" s="67" t="s">
        <v>183</v>
      </c>
      <c r="B8" s="66"/>
      <c r="C8" s="66"/>
      <c r="D8" s="66"/>
      <c r="E8" s="66"/>
      <c r="F8" s="66"/>
      <c r="G8" s="66"/>
    </row>
    <row r="9" spans="1:7" ht="18.75" customHeight="1">
      <c r="A9" s="67" t="s">
        <v>184</v>
      </c>
      <c r="B9" s="66">
        <v>205000</v>
      </c>
      <c r="C9" s="66"/>
      <c r="D9" s="66">
        <v>165000</v>
      </c>
      <c r="E9" s="66"/>
      <c r="F9" s="66">
        <v>165000</v>
      </c>
      <c r="G9" s="66">
        <v>40000</v>
      </c>
    </row>
    <row r="10" spans="1:7" ht="18.75" customHeight="1">
      <c r="A10" s="67" t="s">
        <v>185</v>
      </c>
      <c r="B10" s="66"/>
      <c r="C10" s="66"/>
      <c r="D10" s="66"/>
      <c r="E10" s="66"/>
      <c r="F10" s="66"/>
      <c r="G10" s="66"/>
    </row>
    <row r="11" spans="1:7" ht="18.75" customHeight="1">
      <c r="A11" s="67" t="s">
        <v>186</v>
      </c>
      <c r="B11" s="66"/>
      <c r="C11" s="66"/>
      <c r="D11" s="66"/>
      <c r="E11" s="66"/>
      <c r="F11" s="66"/>
      <c r="G11" s="66"/>
    </row>
  </sheetData>
  <mergeCells count="7">
    <mergeCell ref="A2:G2"/>
    <mergeCell ref="A3:D3"/>
    <mergeCell ref="C4:C5"/>
    <mergeCell ref="D4:F4"/>
    <mergeCell ref="G4:G5"/>
    <mergeCell ref="B4:B5"/>
    <mergeCell ref="A4:A6"/>
  </mergeCells>
  <phoneticPr fontId="29" type="noConversion"/>
  <printOptions horizontalCentered="1"/>
  <pageMargins left="0.39" right="0.39" top="0.57999999999999996" bottom="0.57999999999999996" header="0.51" footer="0.51"/>
  <pageSetup paperSize="9" scale="0" fitToHeight="100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F43ABD-94F9-BC8A-55E4-14855BB215EB}">
  <sheetPr>
    <outlinePr summaryBelow="0" summaryRight="0"/>
    <pageSetUpPr fitToPage="1"/>
  </sheetPr>
  <dimension ref="A1:W47"/>
  <sheetViews>
    <sheetView showZeros="0" topLeftCell="A4" workbookViewId="0"/>
  </sheetViews>
  <sheetFormatPr defaultColWidth="9.140625" defaultRowHeight="14.25" customHeight="1"/>
  <cols>
    <col min="1" max="1" width="32.85546875" customWidth="1"/>
    <col min="2" max="2" width="25.42578125" customWidth="1"/>
    <col min="3" max="3" width="26.5703125" customWidth="1"/>
    <col min="4" max="4" width="10.140625" customWidth="1"/>
    <col min="5" max="5" width="28.5703125" customWidth="1"/>
    <col min="6" max="6" width="10.28515625" customWidth="1"/>
    <col min="7" max="7" width="23" customWidth="1"/>
    <col min="8" max="21" width="19.85546875" customWidth="1"/>
    <col min="22" max="23" width="20" customWidth="1"/>
  </cols>
  <sheetData>
    <row r="1" spans="1:23" ht="15" customHeight="1">
      <c r="B1" s="68"/>
      <c r="D1" s="69"/>
      <c r="E1" s="69"/>
      <c r="F1" s="69"/>
      <c r="G1" s="69"/>
      <c r="H1" s="19"/>
      <c r="I1" s="19"/>
      <c r="J1" s="19"/>
      <c r="K1" s="19"/>
      <c r="L1" s="19"/>
      <c r="M1" s="19"/>
      <c r="N1" s="30"/>
      <c r="O1" s="30"/>
      <c r="P1" s="30"/>
      <c r="Q1" s="19"/>
      <c r="U1" s="68"/>
      <c r="W1" s="20" t="s">
        <v>187</v>
      </c>
    </row>
    <row r="2" spans="1:23" ht="39.75" customHeight="1">
      <c r="A2" s="128" t="str">
        <f>"2025"&amp;"年部门基本支出预算表"</f>
        <v>2025年部门基本支出预算表</v>
      </c>
      <c r="B2" s="172"/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87"/>
      <c r="O2" s="187"/>
      <c r="P2" s="187"/>
      <c r="Q2" s="172"/>
      <c r="R2" s="172"/>
      <c r="S2" s="172"/>
      <c r="T2" s="172"/>
      <c r="U2" s="172"/>
      <c r="V2" s="172"/>
      <c r="W2" s="172"/>
    </row>
    <row r="3" spans="1:23" ht="18.75" customHeight="1">
      <c r="A3" s="157" t="str">
        <f>"单位名称："&amp;"永德县交通运输局"</f>
        <v>单位名称：永德县交通运输局</v>
      </c>
      <c r="B3" s="188"/>
      <c r="C3" s="188"/>
      <c r="D3" s="188"/>
      <c r="E3" s="188"/>
      <c r="F3" s="188"/>
      <c r="G3" s="188"/>
      <c r="H3" s="22"/>
      <c r="I3" s="22"/>
      <c r="J3" s="22"/>
      <c r="K3" s="22"/>
      <c r="L3" s="22"/>
      <c r="M3" s="22"/>
      <c r="N3" s="21"/>
      <c r="O3" s="21"/>
      <c r="P3" s="21"/>
      <c r="Q3" s="22"/>
      <c r="U3" s="68"/>
      <c r="W3" s="20" t="s">
        <v>175</v>
      </c>
    </row>
    <row r="4" spans="1:23" ht="18" customHeight="1">
      <c r="A4" s="151" t="s">
        <v>188</v>
      </c>
      <c r="B4" s="151" t="s">
        <v>189</v>
      </c>
      <c r="C4" s="151" t="s">
        <v>190</v>
      </c>
      <c r="D4" s="151" t="s">
        <v>191</v>
      </c>
      <c r="E4" s="151" t="s">
        <v>192</v>
      </c>
      <c r="F4" s="151" t="s">
        <v>193</v>
      </c>
      <c r="G4" s="151" t="s">
        <v>194</v>
      </c>
      <c r="H4" s="169" t="s">
        <v>195</v>
      </c>
      <c r="I4" s="181" t="s">
        <v>195</v>
      </c>
      <c r="J4" s="181"/>
      <c r="K4" s="181"/>
      <c r="L4" s="181"/>
      <c r="M4" s="181"/>
      <c r="N4" s="153"/>
      <c r="O4" s="153"/>
      <c r="P4" s="153"/>
      <c r="Q4" s="154" t="s">
        <v>62</v>
      </c>
      <c r="R4" s="181" t="s">
        <v>78</v>
      </c>
      <c r="S4" s="181"/>
      <c r="T4" s="181"/>
      <c r="U4" s="181"/>
      <c r="V4" s="181"/>
      <c r="W4" s="182"/>
    </row>
    <row r="5" spans="1:23" ht="18" customHeight="1">
      <c r="A5" s="189"/>
      <c r="B5" s="190"/>
      <c r="C5" s="189"/>
      <c r="D5" s="189"/>
      <c r="E5" s="189"/>
      <c r="F5" s="189"/>
      <c r="G5" s="189"/>
      <c r="H5" s="170" t="s">
        <v>196</v>
      </c>
      <c r="I5" s="169" t="s">
        <v>59</v>
      </c>
      <c r="J5" s="181"/>
      <c r="K5" s="181"/>
      <c r="L5" s="181"/>
      <c r="M5" s="182"/>
      <c r="N5" s="117" t="s">
        <v>197</v>
      </c>
      <c r="O5" s="153"/>
      <c r="P5" s="118"/>
      <c r="Q5" s="151" t="s">
        <v>62</v>
      </c>
      <c r="R5" s="169" t="s">
        <v>78</v>
      </c>
      <c r="S5" s="154" t="s">
        <v>65</v>
      </c>
      <c r="T5" s="181" t="s">
        <v>78</v>
      </c>
      <c r="U5" s="154" t="s">
        <v>67</v>
      </c>
      <c r="V5" s="154" t="s">
        <v>68</v>
      </c>
      <c r="W5" s="155" t="s">
        <v>69</v>
      </c>
    </row>
    <row r="6" spans="1:23" ht="18.75" customHeight="1">
      <c r="A6" s="183"/>
      <c r="B6" s="183"/>
      <c r="C6" s="183"/>
      <c r="D6" s="183"/>
      <c r="E6" s="183"/>
      <c r="F6" s="183"/>
      <c r="G6" s="183"/>
      <c r="H6" s="183"/>
      <c r="I6" s="185" t="s">
        <v>198</v>
      </c>
      <c r="J6" s="151" t="s">
        <v>199</v>
      </c>
      <c r="K6" s="151" t="s">
        <v>200</v>
      </c>
      <c r="L6" s="151" t="s">
        <v>201</v>
      </c>
      <c r="M6" s="151" t="s">
        <v>202</v>
      </c>
      <c r="N6" s="151" t="s">
        <v>59</v>
      </c>
      <c r="O6" s="151" t="s">
        <v>60</v>
      </c>
      <c r="P6" s="151" t="s">
        <v>61</v>
      </c>
      <c r="Q6" s="183"/>
      <c r="R6" s="151" t="s">
        <v>58</v>
      </c>
      <c r="S6" s="151" t="s">
        <v>65</v>
      </c>
      <c r="T6" s="151" t="s">
        <v>203</v>
      </c>
      <c r="U6" s="151" t="s">
        <v>67</v>
      </c>
      <c r="V6" s="151" t="s">
        <v>68</v>
      </c>
      <c r="W6" s="151" t="s">
        <v>69</v>
      </c>
    </row>
    <row r="7" spans="1:23" ht="37.5" customHeight="1">
      <c r="A7" s="184"/>
      <c r="B7" s="184"/>
      <c r="C7" s="184"/>
      <c r="D7" s="184"/>
      <c r="E7" s="184"/>
      <c r="F7" s="184"/>
      <c r="G7" s="184"/>
      <c r="H7" s="184"/>
      <c r="I7" s="186"/>
      <c r="J7" s="176" t="s">
        <v>204</v>
      </c>
      <c r="K7" s="176" t="s">
        <v>200</v>
      </c>
      <c r="L7" s="176" t="s">
        <v>201</v>
      </c>
      <c r="M7" s="176" t="s">
        <v>202</v>
      </c>
      <c r="N7" s="176" t="s">
        <v>200</v>
      </c>
      <c r="O7" s="176" t="s">
        <v>201</v>
      </c>
      <c r="P7" s="176" t="s">
        <v>202</v>
      </c>
      <c r="Q7" s="176" t="s">
        <v>62</v>
      </c>
      <c r="R7" s="176" t="s">
        <v>58</v>
      </c>
      <c r="S7" s="176" t="s">
        <v>65</v>
      </c>
      <c r="T7" s="176" t="s">
        <v>203</v>
      </c>
      <c r="U7" s="176" t="s">
        <v>67</v>
      </c>
      <c r="V7" s="176" t="s">
        <v>68</v>
      </c>
      <c r="W7" s="176" t="s">
        <v>69</v>
      </c>
    </row>
    <row r="8" spans="1:23" ht="19.5" customHeight="1">
      <c r="A8" s="72">
        <v>1</v>
      </c>
      <c r="B8" s="72">
        <v>2</v>
      </c>
      <c r="C8" s="72">
        <v>3</v>
      </c>
      <c r="D8" s="72">
        <v>4</v>
      </c>
      <c r="E8" s="72">
        <v>5</v>
      </c>
      <c r="F8" s="72">
        <v>6</v>
      </c>
      <c r="G8" s="72">
        <v>7</v>
      </c>
      <c r="H8" s="72">
        <v>8</v>
      </c>
      <c r="I8" s="72">
        <v>9</v>
      </c>
      <c r="J8" s="72">
        <v>10</v>
      </c>
      <c r="K8" s="72">
        <v>11</v>
      </c>
      <c r="L8" s="72">
        <v>12</v>
      </c>
      <c r="M8" s="72">
        <v>13</v>
      </c>
      <c r="N8" s="72">
        <v>14</v>
      </c>
      <c r="O8" s="72">
        <v>15</v>
      </c>
      <c r="P8" s="72">
        <v>16</v>
      </c>
      <c r="Q8" s="72">
        <v>17</v>
      </c>
      <c r="R8" s="72">
        <v>18</v>
      </c>
      <c r="S8" s="72">
        <v>19</v>
      </c>
      <c r="T8" s="72">
        <v>20</v>
      </c>
      <c r="U8" s="72">
        <v>21</v>
      </c>
      <c r="V8" s="72">
        <v>22</v>
      </c>
      <c r="W8" s="72">
        <v>23</v>
      </c>
    </row>
    <row r="9" spans="1:23" ht="21" customHeight="1">
      <c r="A9" s="4" t="s">
        <v>71</v>
      </c>
      <c r="B9" s="4"/>
      <c r="C9" s="4"/>
      <c r="D9" s="4"/>
      <c r="E9" s="4"/>
      <c r="F9" s="4"/>
      <c r="G9" s="4"/>
      <c r="H9" s="5">
        <v>6150754</v>
      </c>
      <c r="I9" s="5">
        <v>6150754</v>
      </c>
      <c r="J9" s="5"/>
      <c r="K9" s="5"/>
      <c r="L9" s="5">
        <v>6150754</v>
      </c>
      <c r="M9" s="5"/>
      <c r="N9" s="5"/>
      <c r="O9" s="5"/>
      <c r="P9" s="5"/>
      <c r="Q9" s="5"/>
      <c r="R9" s="5"/>
      <c r="S9" s="5"/>
      <c r="T9" s="5"/>
      <c r="U9" s="5"/>
      <c r="V9" s="5"/>
      <c r="W9" s="5"/>
    </row>
    <row r="10" spans="1:23" ht="21" customHeight="1">
      <c r="A10" s="73"/>
      <c r="B10" s="74" t="s">
        <v>205</v>
      </c>
      <c r="C10" s="74" t="s">
        <v>206</v>
      </c>
      <c r="D10" s="74" t="s">
        <v>118</v>
      </c>
      <c r="E10" s="74" t="s">
        <v>119</v>
      </c>
      <c r="F10" s="74" t="s">
        <v>207</v>
      </c>
      <c r="G10" s="74" t="s">
        <v>208</v>
      </c>
      <c r="H10" s="5">
        <v>934740</v>
      </c>
      <c r="I10" s="5">
        <v>934740</v>
      </c>
      <c r="J10" s="5"/>
      <c r="K10" s="5"/>
      <c r="L10" s="5">
        <v>934740</v>
      </c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ht="21" customHeight="1">
      <c r="A11" s="75"/>
      <c r="B11" s="74" t="s">
        <v>209</v>
      </c>
      <c r="C11" s="74" t="s">
        <v>210</v>
      </c>
      <c r="D11" s="74" t="s">
        <v>110</v>
      </c>
      <c r="E11" s="74" t="s">
        <v>111</v>
      </c>
      <c r="F11" s="74" t="s">
        <v>207</v>
      </c>
      <c r="G11" s="74" t="s">
        <v>208</v>
      </c>
      <c r="H11" s="5">
        <v>497952</v>
      </c>
      <c r="I11" s="5">
        <v>497952</v>
      </c>
      <c r="J11" s="5"/>
      <c r="K11" s="5"/>
      <c r="L11" s="5">
        <v>497952</v>
      </c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</row>
    <row r="12" spans="1:23" ht="21" customHeight="1">
      <c r="A12" s="75"/>
      <c r="B12" s="74" t="s">
        <v>205</v>
      </c>
      <c r="C12" s="74" t="s">
        <v>206</v>
      </c>
      <c r="D12" s="74" t="s">
        <v>118</v>
      </c>
      <c r="E12" s="74" t="s">
        <v>119</v>
      </c>
      <c r="F12" s="74" t="s">
        <v>211</v>
      </c>
      <c r="G12" s="74" t="s">
        <v>212</v>
      </c>
      <c r="H12" s="5">
        <v>112500</v>
      </c>
      <c r="I12" s="5">
        <v>112500</v>
      </c>
      <c r="J12" s="5"/>
      <c r="K12" s="5"/>
      <c r="L12" s="5">
        <v>112500</v>
      </c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</row>
    <row r="13" spans="1:23" ht="21" customHeight="1">
      <c r="A13" s="75"/>
      <c r="B13" s="74" t="s">
        <v>209</v>
      </c>
      <c r="C13" s="74" t="s">
        <v>210</v>
      </c>
      <c r="D13" s="74" t="s">
        <v>110</v>
      </c>
      <c r="E13" s="74" t="s">
        <v>111</v>
      </c>
      <c r="F13" s="74" t="s">
        <v>211</v>
      </c>
      <c r="G13" s="74" t="s">
        <v>212</v>
      </c>
      <c r="H13" s="5">
        <v>666451.19999999995</v>
      </c>
      <c r="I13" s="5">
        <v>666451.19999999995</v>
      </c>
      <c r="J13" s="5"/>
      <c r="K13" s="5"/>
      <c r="L13" s="5">
        <v>666451.19999999995</v>
      </c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</row>
    <row r="14" spans="1:23" ht="21" customHeight="1">
      <c r="A14" s="75"/>
      <c r="B14" s="74" t="s">
        <v>205</v>
      </c>
      <c r="C14" s="74" t="s">
        <v>206</v>
      </c>
      <c r="D14" s="74" t="s">
        <v>213</v>
      </c>
      <c r="E14" s="74" t="s">
        <v>214</v>
      </c>
      <c r="F14" s="74" t="s">
        <v>211</v>
      </c>
      <c r="G14" s="74" t="s">
        <v>212</v>
      </c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</row>
    <row r="15" spans="1:23" ht="21" customHeight="1">
      <c r="A15" s="75"/>
      <c r="B15" s="74" t="s">
        <v>209</v>
      </c>
      <c r="C15" s="74" t="s">
        <v>210</v>
      </c>
      <c r="D15" s="74" t="s">
        <v>215</v>
      </c>
      <c r="E15" s="74" t="s">
        <v>111</v>
      </c>
      <c r="F15" s="74" t="s">
        <v>211</v>
      </c>
      <c r="G15" s="74" t="s">
        <v>212</v>
      </c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 ht="21" customHeight="1">
      <c r="A16" s="75"/>
      <c r="B16" s="74" t="s">
        <v>209</v>
      </c>
      <c r="C16" s="74" t="s">
        <v>210</v>
      </c>
      <c r="D16" s="74" t="s">
        <v>110</v>
      </c>
      <c r="E16" s="74" t="s">
        <v>111</v>
      </c>
      <c r="F16" s="74" t="s">
        <v>216</v>
      </c>
      <c r="G16" s="74" t="s">
        <v>217</v>
      </c>
      <c r="H16" s="5">
        <v>41496</v>
      </c>
      <c r="I16" s="5">
        <v>41496</v>
      </c>
      <c r="J16" s="5"/>
      <c r="K16" s="5"/>
      <c r="L16" s="5">
        <v>41496</v>
      </c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</row>
    <row r="17" spans="1:23" ht="21" customHeight="1">
      <c r="A17" s="75"/>
      <c r="B17" s="74" t="s">
        <v>218</v>
      </c>
      <c r="C17" s="74" t="s">
        <v>219</v>
      </c>
      <c r="D17" s="74" t="s">
        <v>110</v>
      </c>
      <c r="E17" s="74" t="s">
        <v>111</v>
      </c>
      <c r="F17" s="74" t="s">
        <v>216</v>
      </c>
      <c r="G17" s="74" t="s">
        <v>217</v>
      </c>
      <c r="H17" s="5">
        <v>223920</v>
      </c>
      <c r="I17" s="5">
        <v>223920</v>
      </c>
      <c r="J17" s="5"/>
      <c r="K17" s="5"/>
      <c r="L17" s="5">
        <v>223920</v>
      </c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</row>
    <row r="18" spans="1:23" ht="21" customHeight="1">
      <c r="A18" s="75"/>
      <c r="B18" s="74" t="s">
        <v>220</v>
      </c>
      <c r="C18" s="74" t="s">
        <v>221</v>
      </c>
      <c r="D18" s="74" t="s">
        <v>118</v>
      </c>
      <c r="E18" s="74" t="s">
        <v>119</v>
      </c>
      <c r="F18" s="74" t="s">
        <v>222</v>
      </c>
      <c r="G18" s="74" t="s">
        <v>223</v>
      </c>
      <c r="H18" s="5">
        <v>396000</v>
      </c>
      <c r="I18" s="5">
        <v>396000</v>
      </c>
      <c r="J18" s="5"/>
      <c r="K18" s="5"/>
      <c r="L18" s="5">
        <v>396000</v>
      </c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</row>
    <row r="19" spans="1:23" ht="21" customHeight="1">
      <c r="A19" s="75"/>
      <c r="B19" s="74" t="s">
        <v>205</v>
      </c>
      <c r="C19" s="74" t="s">
        <v>206</v>
      </c>
      <c r="D19" s="74" t="s">
        <v>118</v>
      </c>
      <c r="E19" s="74" t="s">
        <v>119</v>
      </c>
      <c r="F19" s="74" t="s">
        <v>222</v>
      </c>
      <c r="G19" s="74" t="s">
        <v>223</v>
      </c>
      <c r="H19" s="5">
        <v>668702.88</v>
      </c>
      <c r="I19" s="5">
        <v>668702.88</v>
      </c>
      <c r="J19" s="5"/>
      <c r="K19" s="5"/>
      <c r="L19" s="5">
        <v>668702.88</v>
      </c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ht="21" customHeight="1">
      <c r="A20" s="75"/>
      <c r="B20" s="74" t="s">
        <v>205</v>
      </c>
      <c r="C20" s="74" t="s">
        <v>206</v>
      </c>
      <c r="D20" s="74" t="s">
        <v>118</v>
      </c>
      <c r="E20" s="74" t="s">
        <v>119</v>
      </c>
      <c r="F20" s="74" t="s">
        <v>222</v>
      </c>
      <c r="G20" s="74" t="s">
        <v>223</v>
      </c>
      <c r="H20" s="5">
        <v>236280</v>
      </c>
      <c r="I20" s="5">
        <v>236280</v>
      </c>
      <c r="J20" s="5"/>
      <c r="K20" s="5"/>
      <c r="L20" s="5">
        <v>236280</v>
      </c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</row>
    <row r="21" spans="1:23" ht="21" customHeight="1">
      <c r="A21" s="75"/>
      <c r="B21" s="74" t="s">
        <v>224</v>
      </c>
      <c r="C21" s="74" t="s">
        <v>225</v>
      </c>
      <c r="D21" s="74" t="s">
        <v>90</v>
      </c>
      <c r="E21" s="74" t="s">
        <v>91</v>
      </c>
      <c r="F21" s="74" t="s">
        <v>226</v>
      </c>
      <c r="G21" s="74" t="s">
        <v>227</v>
      </c>
      <c r="H21" s="5">
        <v>534487.37</v>
      </c>
      <c r="I21" s="5">
        <v>534487.37</v>
      </c>
      <c r="J21" s="5"/>
      <c r="K21" s="5"/>
      <c r="L21" s="5">
        <v>534487.37</v>
      </c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</row>
    <row r="22" spans="1:23" ht="21" customHeight="1">
      <c r="A22" s="75"/>
      <c r="B22" s="74" t="s">
        <v>224</v>
      </c>
      <c r="C22" s="74" t="s">
        <v>225</v>
      </c>
      <c r="D22" s="74" t="s">
        <v>228</v>
      </c>
      <c r="E22" s="74" t="s">
        <v>229</v>
      </c>
      <c r="F22" s="74" t="s">
        <v>230</v>
      </c>
      <c r="G22" s="74" t="s">
        <v>231</v>
      </c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</row>
    <row r="23" spans="1:23" ht="21" customHeight="1">
      <c r="A23" s="75"/>
      <c r="B23" s="74" t="s">
        <v>224</v>
      </c>
      <c r="C23" s="74" t="s">
        <v>225</v>
      </c>
      <c r="D23" s="74" t="s">
        <v>102</v>
      </c>
      <c r="E23" s="74" t="s">
        <v>103</v>
      </c>
      <c r="F23" s="74" t="s">
        <v>232</v>
      </c>
      <c r="G23" s="74" t="s">
        <v>233</v>
      </c>
      <c r="H23" s="5">
        <v>237178.77</v>
      </c>
      <c r="I23" s="5">
        <v>237178.77</v>
      </c>
      <c r="J23" s="5"/>
      <c r="K23" s="5"/>
      <c r="L23" s="5">
        <v>237178.77</v>
      </c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</row>
    <row r="24" spans="1:23" ht="21" customHeight="1">
      <c r="A24" s="75"/>
      <c r="B24" s="74" t="s">
        <v>224</v>
      </c>
      <c r="C24" s="74" t="s">
        <v>225</v>
      </c>
      <c r="D24" s="74" t="s">
        <v>234</v>
      </c>
      <c r="E24" s="74" t="s">
        <v>235</v>
      </c>
      <c r="F24" s="74" t="s">
        <v>232</v>
      </c>
      <c r="G24" s="74" t="s">
        <v>233</v>
      </c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</row>
    <row r="25" spans="1:23" ht="21" customHeight="1">
      <c r="A25" s="75"/>
      <c r="B25" s="74" t="s">
        <v>224</v>
      </c>
      <c r="C25" s="74" t="s">
        <v>225</v>
      </c>
      <c r="D25" s="74" t="s">
        <v>110</v>
      </c>
      <c r="E25" s="74" t="s">
        <v>111</v>
      </c>
      <c r="F25" s="74" t="s">
        <v>236</v>
      </c>
      <c r="G25" s="74" t="s">
        <v>237</v>
      </c>
      <c r="H25" s="5">
        <v>13665.56</v>
      </c>
      <c r="I25" s="5">
        <v>13665.56</v>
      </c>
      <c r="J25" s="5"/>
      <c r="K25" s="5"/>
      <c r="L25" s="5">
        <v>13665.56</v>
      </c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</row>
    <row r="26" spans="1:23" ht="21" customHeight="1">
      <c r="A26" s="75"/>
      <c r="B26" s="74" t="s">
        <v>224</v>
      </c>
      <c r="C26" s="74" t="s">
        <v>225</v>
      </c>
      <c r="D26" s="74" t="s">
        <v>104</v>
      </c>
      <c r="E26" s="74" t="s">
        <v>105</v>
      </c>
      <c r="F26" s="74" t="s">
        <v>236</v>
      </c>
      <c r="G26" s="74" t="s">
        <v>237</v>
      </c>
      <c r="H26" s="5">
        <v>6681.09</v>
      </c>
      <c r="I26" s="5">
        <v>6681.09</v>
      </c>
      <c r="J26" s="5"/>
      <c r="K26" s="5"/>
      <c r="L26" s="5">
        <v>6681.09</v>
      </c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</row>
    <row r="27" spans="1:23" ht="21" customHeight="1">
      <c r="A27" s="75"/>
      <c r="B27" s="74" t="s">
        <v>224</v>
      </c>
      <c r="C27" s="74" t="s">
        <v>225</v>
      </c>
      <c r="D27" s="74" t="s">
        <v>104</v>
      </c>
      <c r="E27" s="74" t="s">
        <v>105</v>
      </c>
      <c r="F27" s="74" t="s">
        <v>236</v>
      </c>
      <c r="G27" s="74" t="s">
        <v>237</v>
      </c>
      <c r="H27" s="5">
        <v>18910</v>
      </c>
      <c r="I27" s="5">
        <v>18910</v>
      </c>
      <c r="J27" s="5"/>
      <c r="K27" s="5"/>
      <c r="L27" s="5">
        <v>18910</v>
      </c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</row>
    <row r="28" spans="1:23" ht="21" customHeight="1">
      <c r="A28" s="75"/>
      <c r="B28" s="74" t="s">
        <v>238</v>
      </c>
      <c r="C28" s="74" t="s">
        <v>125</v>
      </c>
      <c r="D28" s="74" t="s">
        <v>124</v>
      </c>
      <c r="E28" s="74" t="s">
        <v>125</v>
      </c>
      <c r="F28" s="74" t="s">
        <v>239</v>
      </c>
      <c r="G28" s="74" t="s">
        <v>125</v>
      </c>
      <c r="H28" s="5">
        <v>400865.53</v>
      </c>
      <c r="I28" s="5">
        <v>400865.53</v>
      </c>
      <c r="J28" s="5"/>
      <c r="K28" s="5"/>
      <c r="L28" s="5">
        <v>400865.53</v>
      </c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</row>
    <row r="29" spans="1:23" ht="21" customHeight="1">
      <c r="A29" s="75"/>
      <c r="B29" s="74" t="s">
        <v>240</v>
      </c>
      <c r="C29" s="74" t="s">
        <v>241</v>
      </c>
      <c r="D29" s="74" t="s">
        <v>110</v>
      </c>
      <c r="E29" s="74" t="s">
        <v>111</v>
      </c>
      <c r="F29" s="74" t="s">
        <v>242</v>
      </c>
      <c r="G29" s="74" t="s">
        <v>243</v>
      </c>
      <c r="H29" s="5">
        <v>175680</v>
      </c>
      <c r="I29" s="5">
        <v>175680</v>
      </c>
      <c r="J29" s="5"/>
      <c r="K29" s="5"/>
      <c r="L29" s="5">
        <v>175680</v>
      </c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</row>
    <row r="30" spans="1:23" ht="21" customHeight="1">
      <c r="A30" s="75"/>
      <c r="B30" s="74" t="s">
        <v>244</v>
      </c>
      <c r="C30" s="74" t="s">
        <v>245</v>
      </c>
      <c r="D30" s="74" t="s">
        <v>110</v>
      </c>
      <c r="E30" s="74" t="s">
        <v>111</v>
      </c>
      <c r="F30" s="74" t="s">
        <v>246</v>
      </c>
      <c r="G30" s="74" t="s">
        <v>245</v>
      </c>
      <c r="H30" s="5">
        <v>29000</v>
      </c>
      <c r="I30" s="5">
        <v>29000</v>
      </c>
      <c r="J30" s="5"/>
      <c r="K30" s="5"/>
      <c r="L30" s="5">
        <v>29000</v>
      </c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</row>
    <row r="31" spans="1:23" ht="21" customHeight="1">
      <c r="A31" s="75"/>
      <c r="B31" s="74" t="s">
        <v>247</v>
      </c>
      <c r="C31" s="74" t="s">
        <v>248</v>
      </c>
      <c r="D31" s="74" t="s">
        <v>110</v>
      </c>
      <c r="E31" s="74" t="s">
        <v>111</v>
      </c>
      <c r="F31" s="74" t="s">
        <v>249</v>
      </c>
      <c r="G31" s="74" t="s">
        <v>250</v>
      </c>
      <c r="H31" s="5">
        <v>7000</v>
      </c>
      <c r="I31" s="5">
        <v>7000</v>
      </c>
      <c r="J31" s="5"/>
      <c r="K31" s="5"/>
      <c r="L31" s="5">
        <v>7000</v>
      </c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</row>
    <row r="32" spans="1:23" ht="21" customHeight="1">
      <c r="A32" s="75"/>
      <c r="B32" s="74" t="s">
        <v>251</v>
      </c>
      <c r="C32" s="74" t="s">
        <v>252</v>
      </c>
      <c r="D32" s="74" t="s">
        <v>118</v>
      </c>
      <c r="E32" s="74" t="s">
        <v>119</v>
      </c>
      <c r="F32" s="74" t="s">
        <v>253</v>
      </c>
      <c r="G32" s="74" t="s">
        <v>180</v>
      </c>
      <c r="H32" s="5">
        <v>10000</v>
      </c>
      <c r="I32" s="5">
        <v>10000</v>
      </c>
      <c r="J32" s="5"/>
      <c r="K32" s="5"/>
      <c r="L32" s="5">
        <v>10000</v>
      </c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</row>
    <row r="33" spans="1:23" ht="21" customHeight="1">
      <c r="A33" s="75"/>
      <c r="B33" s="74" t="s">
        <v>247</v>
      </c>
      <c r="C33" s="74" t="s">
        <v>248</v>
      </c>
      <c r="D33" s="74" t="s">
        <v>118</v>
      </c>
      <c r="E33" s="74" t="s">
        <v>119</v>
      </c>
      <c r="F33" s="74" t="s">
        <v>254</v>
      </c>
      <c r="G33" s="74" t="s">
        <v>255</v>
      </c>
      <c r="H33" s="5">
        <v>5000</v>
      </c>
      <c r="I33" s="5">
        <v>5000</v>
      </c>
      <c r="J33" s="5"/>
      <c r="K33" s="5"/>
      <c r="L33" s="5">
        <v>5000</v>
      </c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</row>
    <row r="34" spans="1:23" ht="21" customHeight="1">
      <c r="A34" s="75"/>
      <c r="B34" s="74" t="s">
        <v>247</v>
      </c>
      <c r="C34" s="74" t="s">
        <v>248</v>
      </c>
      <c r="D34" s="74" t="s">
        <v>118</v>
      </c>
      <c r="E34" s="74" t="s">
        <v>119</v>
      </c>
      <c r="F34" s="74" t="s">
        <v>256</v>
      </c>
      <c r="G34" s="74" t="s">
        <v>257</v>
      </c>
      <c r="H34" s="5">
        <v>5000</v>
      </c>
      <c r="I34" s="5">
        <v>5000</v>
      </c>
      <c r="J34" s="5"/>
      <c r="K34" s="5"/>
      <c r="L34" s="5">
        <v>5000</v>
      </c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</row>
    <row r="35" spans="1:23" ht="21" customHeight="1">
      <c r="A35" s="75"/>
      <c r="B35" s="74" t="s">
        <v>247</v>
      </c>
      <c r="C35" s="74" t="s">
        <v>248</v>
      </c>
      <c r="D35" s="74" t="s">
        <v>118</v>
      </c>
      <c r="E35" s="74" t="s">
        <v>119</v>
      </c>
      <c r="F35" s="74" t="s">
        <v>249</v>
      </c>
      <c r="G35" s="74" t="s">
        <v>250</v>
      </c>
      <c r="H35" s="5">
        <v>36000</v>
      </c>
      <c r="I35" s="5">
        <v>36000</v>
      </c>
      <c r="J35" s="5"/>
      <c r="K35" s="5"/>
      <c r="L35" s="5">
        <v>36000</v>
      </c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</row>
    <row r="36" spans="1:23" ht="21" customHeight="1">
      <c r="A36" s="75"/>
      <c r="B36" s="74" t="s">
        <v>247</v>
      </c>
      <c r="C36" s="74" t="s">
        <v>248</v>
      </c>
      <c r="D36" s="74" t="s">
        <v>118</v>
      </c>
      <c r="E36" s="74" t="s">
        <v>119</v>
      </c>
      <c r="F36" s="74" t="s">
        <v>258</v>
      </c>
      <c r="G36" s="74" t="s">
        <v>259</v>
      </c>
      <c r="H36" s="5">
        <v>10000</v>
      </c>
      <c r="I36" s="5">
        <v>10000</v>
      </c>
      <c r="J36" s="5"/>
      <c r="K36" s="5"/>
      <c r="L36" s="5">
        <v>10000</v>
      </c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</row>
    <row r="37" spans="1:23" ht="21" customHeight="1">
      <c r="A37" s="75"/>
      <c r="B37" s="74" t="s">
        <v>247</v>
      </c>
      <c r="C37" s="74" t="s">
        <v>248</v>
      </c>
      <c r="D37" s="74" t="s">
        <v>215</v>
      </c>
      <c r="E37" s="74" t="s">
        <v>111</v>
      </c>
      <c r="F37" s="74" t="s">
        <v>258</v>
      </c>
      <c r="G37" s="74" t="s">
        <v>259</v>
      </c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</row>
    <row r="38" spans="1:23" ht="21" customHeight="1">
      <c r="A38" s="75"/>
      <c r="B38" s="74" t="s">
        <v>260</v>
      </c>
      <c r="C38" s="74" t="s">
        <v>261</v>
      </c>
      <c r="D38" s="74" t="s">
        <v>112</v>
      </c>
      <c r="E38" s="74" t="s">
        <v>113</v>
      </c>
      <c r="F38" s="74" t="s">
        <v>262</v>
      </c>
      <c r="G38" s="74" t="s">
        <v>263</v>
      </c>
      <c r="H38" s="5">
        <v>1000</v>
      </c>
      <c r="I38" s="5">
        <v>1000</v>
      </c>
      <c r="J38" s="5"/>
      <c r="K38" s="5"/>
      <c r="L38" s="5">
        <v>1000</v>
      </c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</row>
    <row r="39" spans="1:23" ht="21" customHeight="1">
      <c r="A39" s="75"/>
      <c r="B39" s="74" t="s">
        <v>260</v>
      </c>
      <c r="C39" s="74" t="s">
        <v>261</v>
      </c>
      <c r="D39" s="74" t="s">
        <v>112</v>
      </c>
      <c r="E39" s="74" t="s">
        <v>113</v>
      </c>
      <c r="F39" s="74" t="s">
        <v>258</v>
      </c>
      <c r="G39" s="74" t="s">
        <v>259</v>
      </c>
      <c r="H39" s="5">
        <v>9000</v>
      </c>
      <c r="I39" s="5">
        <v>9000</v>
      </c>
      <c r="J39" s="5"/>
      <c r="K39" s="5"/>
      <c r="L39" s="5">
        <v>9000</v>
      </c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</row>
    <row r="40" spans="1:23" ht="21" customHeight="1">
      <c r="A40" s="75"/>
      <c r="B40" s="74" t="s">
        <v>264</v>
      </c>
      <c r="C40" s="74" t="s">
        <v>265</v>
      </c>
      <c r="D40" s="74" t="s">
        <v>110</v>
      </c>
      <c r="E40" s="74" t="s">
        <v>111</v>
      </c>
      <c r="F40" s="74" t="s">
        <v>266</v>
      </c>
      <c r="G40" s="74" t="s">
        <v>265</v>
      </c>
      <c r="H40" s="5">
        <v>28653.84</v>
      </c>
      <c r="I40" s="5">
        <v>28653.84</v>
      </c>
      <c r="J40" s="5"/>
      <c r="K40" s="5"/>
      <c r="L40" s="5">
        <v>28653.84</v>
      </c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</row>
    <row r="41" spans="1:23" ht="21" customHeight="1">
      <c r="A41" s="75"/>
      <c r="B41" s="74" t="s">
        <v>244</v>
      </c>
      <c r="C41" s="74" t="s">
        <v>245</v>
      </c>
      <c r="D41" s="74" t="s">
        <v>110</v>
      </c>
      <c r="E41" s="74" t="s">
        <v>111</v>
      </c>
      <c r="F41" s="74" t="s">
        <v>246</v>
      </c>
      <c r="G41" s="74" t="s">
        <v>245</v>
      </c>
      <c r="H41" s="5">
        <v>36000</v>
      </c>
      <c r="I41" s="5">
        <v>36000</v>
      </c>
      <c r="J41" s="5"/>
      <c r="K41" s="5"/>
      <c r="L41" s="5">
        <v>36000</v>
      </c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</row>
    <row r="42" spans="1:23" ht="21" customHeight="1">
      <c r="A42" s="75"/>
      <c r="B42" s="74" t="s">
        <v>267</v>
      </c>
      <c r="C42" s="74" t="s">
        <v>268</v>
      </c>
      <c r="D42" s="74" t="s">
        <v>110</v>
      </c>
      <c r="E42" s="74" t="s">
        <v>111</v>
      </c>
      <c r="F42" s="74" t="s">
        <v>269</v>
      </c>
      <c r="G42" s="74" t="s">
        <v>270</v>
      </c>
      <c r="H42" s="5">
        <v>106800</v>
      </c>
      <c r="I42" s="5">
        <v>106800</v>
      </c>
      <c r="J42" s="5"/>
      <c r="K42" s="5"/>
      <c r="L42" s="5">
        <v>106800</v>
      </c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</row>
    <row r="43" spans="1:23" ht="21" customHeight="1">
      <c r="A43" s="75"/>
      <c r="B43" s="74" t="s">
        <v>271</v>
      </c>
      <c r="C43" s="74" t="s">
        <v>272</v>
      </c>
      <c r="D43" s="74" t="s">
        <v>88</v>
      </c>
      <c r="E43" s="74" t="s">
        <v>89</v>
      </c>
      <c r="F43" s="74" t="s">
        <v>262</v>
      </c>
      <c r="G43" s="74" t="s">
        <v>263</v>
      </c>
      <c r="H43" s="5">
        <v>13500</v>
      </c>
      <c r="I43" s="5">
        <v>13500</v>
      </c>
      <c r="J43" s="5"/>
      <c r="K43" s="5"/>
      <c r="L43" s="5">
        <v>13500</v>
      </c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</row>
    <row r="44" spans="1:23" ht="21" customHeight="1">
      <c r="A44" s="75"/>
      <c r="B44" s="74" t="s">
        <v>273</v>
      </c>
      <c r="C44" s="74" t="s">
        <v>274</v>
      </c>
      <c r="D44" s="74" t="s">
        <v>88</v>
      </c>
      <c r="E44" s="74" t="s">
        <v>89</v>
      </c>
      <c r="F44" s="74" t="s">
        <v>275</v>
      </c>
      <c r="G44" s="74" t="s">
        <v>274</v>
      </c>
      <c r="H44" s="5">
        <v>588252</v>
      </c>
      <c r="I44" s="5">
        <v>588252</v>
      </c>
      <c r="J44" s="5"/>
      <c r="K44" s="5"/>
      <c r="L44" s="5">
        <v>588252</v>
      </c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</row>
    <row r="45" spans="1:23" ht="21" customHeight="1">
      <c r="A45" s="75"/>
      <c r="B45" s="74" t="s">
        <v>276</v>
      </c>
      <c r="C45" s="74" t="s">
        <v>277</v>
      </c>
      <c r="D45" s="74" t="s">
        <v>96</v>
      </c>
      <c r="E45" s="74" t="s">
        <v>97</v>
      </c>
      <c r="F45" s="74" t="s">
        <v>278</v>
      </c>
      <c r="G45" s="74" t="s">
        <v>279</v>
      </c>
      <c r="H45" s="5">
        <v>28884</v>
      </c>
      <c r="I45" s="5">
        <v>28884</v>
      </c>
      <c r="J45" s="5"/>
      <c r="K45" s="5"/>
      <c r="L45" s="5">
        <v>28884</v>
      </c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</row>
    <row r="46" spans="1:23" ht="21" customHeight="1">
      <c r="A46" s="75"/>
      <c r="B46" s="74" t="s">
        <v>280</v>
      </c>
      <c r="C46" s="74" t="s">
        <v>281</v>
      </c>
      <c r="D46" s="74" t="s">
        <v>92</v>
      </c>
      <c r="E46" s="74" t="s">
        <v>93</v>
      </c>
      <c r="F46" s="74" t="s">
        <v>278</v>
      </c>
      <c r="G46" s="74" t="s">
        <v>279</v>
      </c>
      <c r="H46" s="5">
        <v>71153.759999999995</v>
      </c>
      <c r="I46" s="5">
        <v>71153.759999999995</v>
      </c>
      <c r="J46" s="5"/>
      <c r="K46" s="5"/>
      <c r="L46" s="5">
        <v>71153.759999999995</v>
      </c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</row>
    <row r="47" spans="1:23" ht="21" customHeight="1">
      <c r="A47" s="178" t="s">
        <v>126</v>
      </c>
      <c r="B47" s="179"/>
      <c r="C47" s="179"/>
      <c r="D47" s="179"/>
      <c r="E47" s="179"/>
      <c r="F47" s="179"/>
      <c r="G47" s="180"/>
      <c r="H47" s="5">
        <v>6150754</v>
      </c>
      <c r="I47" s="5">
        <v>6150754</v>
      </c>
      <c r="J47" s="5"/>
      <c r="K47" s="5"/>
      <c r="L47" s="5">
        <v>6150754</v>
      </c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</row>
  </sheetData>
  <mergeCells count="30">
    <mergeCell ref="A2:W2"/>
    <mergeCell ref="A3:G3"/>
    <mergeCell ref="A4:A7"/>
    <mergeCell ref="B4:B7"/>
    <mergeCell ref="C4:C7"/>
    <mergeCell ref="D4:D7"/>
    <mergeCell ref="E4:E7"/>
    <mergeCell ref="F4:F7"/>
    <mergeCell ref="G4:G7"/>
    <mergeCell ref="I5:M5"/>
    <mergeCell ref="Q5:Q7"/>
    <mergeCell ref="R5:W5"/>
    <mergeCell ref="V6:V7"/>
    <mergeCell ref="W6:W7"/>
    <mergeCell ref="A47:G47"/>
    <mergeCell ref="H4:W4"/>
    <mergeCell ref="H5:H7"/>
    <mergeCell ref="J6:J7"/>
    <mergeCell ref="K6:K7"/>
    <mergeCell ref="L6:L7"/>
    <mergeCell ref="M6:M7"/>
    <mergeCell ref="R6:R7"/>
    <mergeCell ref="N6:N7"/>
    <mergeCell ref="O6:O7"/>
    <mergeCell ref="P6:P7"/>
    <mergeCell ref="N5:P5"/>
    <mergeCell ref="S6:S7"/>
    <mergeCell ref="T6:T7"/>
    <mergeCell ref="U6:U7"/>
    <mergeCell ref="I6:I7"/>
  </mergeCells>
  <phoneticPr fontId="29" type="noConversion"/>
  <printOptions horizontalCentered="1"/>
  <pageMargins left="0.39" right="0.39" top="0.57999999999999996" bottom="0.57999999999999996" header="0.5" footer="0.5"/>
  <pageSetup paperSize="9" scale="57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3A3329-2F24-A5D2-4B47-504A400157C7}">
  <sheetPr>
    <outlinePr summaryBelow="0" summaryRight="0"/>
    <pageSetUpPr fitToPage="1"/>
  </sheetPr>
  <dimension ref="A1:W26"/>
  <sheetViews>
    <sheetView showZeros="0" topLeftCell="A10" workbookViewId="0"/>
  </sheetViews>
  <sheetFormatPr defaultColWidth="9.140625" defaultRowHeight="14.25" customHeight="1"/>
  <cols>
    <col min="1" max="1" width="12.42578125" customWidth="1"/>
    <col min="2" max="2" width="30.42578125" customWidth="1"/>
    <col min="3" max="3" width="32.85546875" customWidth="1"/>
    <col min="4" max="4" width="23.85546875" customWidth="1"/>
    <col min="5" max="5" width="11.140625" customWidth="1"/>
    <col min="6" max="6" width="17.7109375" customWidth="1"/>
    <col min="7" max="7" width="9.85546875" customWidth="1"/>
    <col min="8" max="8" width="17.7109375" customWidth="1"/>
    <col min="9" max="21" width="19.140625" customWidth="1"/>
    <col min="22" max="23" width="19.28515625" customWidth="1"/>
  </cols>
  <sheetData>
    <row r="1" spans="1:23" ht="15" customHeight="1">
      <c r="A1" s="27"/>
      <c r="B1" s="76"/>
      <c r="C1" s="27"/>
      <c r="D1" s="27"/>
      <c r="E1" s="77"/>
      <c r="F1" s="77"/>
      <c r="G1" s="77"/>
      <c r="H1" s="77"/>
      <c r="I1" s="76"/>
      <c r="J1" s="76"/>
      <c r="K1" s="76"/>
      <c r="L1" s="76"/>
      <c r="M1" s="76"/>
      <c r="N1" s="76"/>
      <c r="O1" s="76"/>
      <c r="P1" s="76"/>
      <c r="Q1" s="76"/>
      <c r="R1" s="27"/>
      <c r="S1" s="27"/>
      <c r="T1" s="27"/>
      <c r="U1" s="76"/>
      <c r="V1" s="27"/>
      <c r="W1" s="1" t="s">
        <v>282</v>
      </c>
    </row>
    <row r="2" spans="1:23" ht="41.25" customHeight="1">
      <c r="A2" s="113" t="str">
        <f>"2025"&amp;"年部门项目支出预算表"</f>
        <v>2025年部门项目支出预算表</v>
      </c>
      <c r="B2" s="187"/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/>
      <c r="O2" s="187"/>
      <c r="P2" s="187"/>
      <c r="Q2" s="187"/>
      <c r="R2" s="187"/>
      <c r="S2" s="187"/>
      <c r="T2" s="187"/>
      <c r="U2" s="187"/>
      <c r="V2" s="187"/>
      <c r="W2" s="187"/>
    </row>
    <row r="3" spans="1:23" ht="18.75" customHeight="1">
      <c r="A3" s="197" t="str">
        <f>"单位名称："&amp;"永德县交通运输局"</f>
        <v>单位名称：永德县交通运输局</v>
      </c>
      <c r="B3" s="198"/>
      <c r="C3" s="198"/>
      <c r="D3" s="198"/>
      <c r="E3" s="198"/>
      <c r="F3" s="198"/>
      <c r="G3" s="198"/>
      <c r="H3" s="198"/>
      <c r="I3" s="78"/>
      <c r="J3" s="78"/>
      <c r="K3" s="78"/>
      <c r="L3" s="78"/>
      <c r="M3" s="78"/>
      <c r="N3" s="78"/>
      <c r="O3" s="78"/>
      <c r="P3" s="78"/>
      <c r="Q3" s="78"/>
      <c r="R3" s="27"/>
      <c r="S3" s="27"/>
      <c r="T3" s="27"/>
      <c r="U3" s="76"/>
      <c r="V3" s="27"/>
      <c r="W3" s="1" t="s">
        <v>175</v>
      </c>
    </row>
    <row r="4" spans="1:23" ht="18.75" customHeight="1">
      <c r="A4" s="151" t="s">
        <v>283</v>
      </c>
      <c r="B4" s="193" t="s">
        <v>189</v>
      </c>
      <c r="C4" s="151" t="s">
        <v>190</v>
      </c>
      <c r="D4" s="151" t="s">
        <v>284</v>
      </c>
      <c r="E4" s="193" t="s">
        <v>191</v>
      </c>
      <c r="F4" s="193" t="s">
        <v>192</v>
      </c>
      <c r="G4" s="193" t="s">
        <v>285</v>
      </c>
      <c r="H4" s="193" t="s">
        <v>286</v>
      </c>
      <c r="I4" s="119" t="s">
        <v>56</v>
      </c>
      <c r="J4" s="117" t="s">
        <v>287</v>
      </c>
      <c r="K4" s="153"/>
      <c r="L4" s="153"/>
      <c r="M4" s="118"/>
      <c r="N4" s="117" t="s">
        <v>197</v>
      </c>
      <c r="O4" s="153"/>
      <c r="P4" s="118"/>
      <c r="Q4" s="193" t="s">
        <v>62</v>
      </c>
      <c r="R4" s="117" t="s">
        <v>78</v>
      </c>
      <c r="S4" s="153"/>
      <c r="T4" s="153"/>
      <c r="U4" s="153"/>
      <c r="V4" s="153"/>
      <c r="W4" s="118"/>
    </row>
    <row r="5" spans="1:23" ht="18.75" customHeight="1">
      <c r="A5" s="189"/>
      <c r="B5" s="183"/>
      <c r="C5" s="189"/>
      <c r="D5" s="189"/>
      <c r="E5" s="196"/>
      <c r="F5" s="196"/>
      <c r="G5" s="196"/>
      <c r="H5" s="196"/>
      <c r="I5" s="183"/>
      <c r="J5" s="194" t="s">
        <v>59</v>
      </c>
      <c r="K5" s="167"/>
      <c r="L5" s="193" t="s">
        <v>60</v>
      </c>
      <c r="M5" s="193" t="s">
        <v>61</v>
      </c>
      <c r="N5" s="193" t="s">
        <v>59</v>
      </c>
      <c r="O5" s="193" t="s">
        <v>60</v>
      </c>
      <c r="P5" s="193" t="s">
        <v>61</v>
      </c>
      <c r="Q5" s="196"/>
      <c r="R5" s="193" t="s">
        <v>58</v>
      </c>
      <c r="S5" s="151" t="s">
        <v>65</v>
      </c>
      <c r="T5" s="151" t="s">
        <v>203</v>
      </c>
      <c r="U5" s="151" t="s">
        <v>67</v>
      </c>
      <c r="V5" s="151" t="s">
        <v>68</v>
      </c>
      <c r="W5" s="151" t="s">
        <v>69</v>
      </c>
    </row>
    <row r="6" spans="1:23" ht="18.75" customHeight="1">
      <c r="A6" s="183"/>
      <c r="B6" s="183"/>
      <c r="C6" s="183"/>
      <c r="D6" s="183"/>
      <c r="E6" s="183"/>
      <c r="F6" s="183"/>
      <c r="G6" s="183"/>
      <c r="H6" s="183"/>
      <c r="I6" s="183"/>
      <c r="J6" s="195" t="s">
        <v>58</v>
      </c>
      <c r="K6" s="168"/>
      <c r="L6" s="183"/>
      <c r="M6" s="183"/>
      <c r="N6" s="183"/>
      <c r="O6" s="183"/>
      <c r="P6" s="183"/>
      <c r="Q6" s="183"/>
      <c r="R6" s="183"/>
      <c r="S6" s="190"/>
      <c r="T6" s="190"/>
      <c r="U6" s="190"/>
      <c r="V6" s="190"/>
      <c r="W6" s="190"/>
    </row>
    <row r="7" spans="1:23" ht="18.75" customHeight="1">
      <c r="A7" s="176"/>
      <c r="B7" s="120"/>
      <c r="C7" s="176"/>
      <c r="D7" s="176"/>
      <c r="E7" s="152"/>
      <c r="F7" s="152"/>
      <c r="G7" s="152"/>
      <c r="H7" s="152"/>
      <c r="I7" s="120"/>
      <c r="J7" s="34" t="s">
        <v>58</v>
      </c>
      <c r="K7" s="34" t="s">
        <v>288</v>
      </c>
      <c r="L7" s="152"/>
      <c r="M7" s="152"/>
      <c r="N7" s="152"/>
      <c r="O7" s="152"/>
      <c r="P7" s="152"/>
      <c r="Q7" s="152"/>
      <c r="R7" s="152"/>
      <c r="S7" s="152"/>
      <c r="T7" s="152"/>
      <c r="U7" s="120"/>
      <c r="V7" s="152"/>
      <c r="W7" s="152"/>
    </row>
    <row r="8" spans="1:23" ht="18.75" customHeight="1">
      <c r="A8" s="80">
        <v>1</v>
      </c>
      <c r="B8" s="80">
        <v>2</v>
      </c>
      <c r="C8" s="80">
        <v>3</v>
      </c>
      <c r="D8" s="80">
        <v>4</v>
      </c>
      <c r="E8" s="80">
        <v>5</v>
      </c>
      <c r="F8" s="80">
        <v>6</v>
      </c>
      <c r="G8" s="80">
        <v>7</v>
      </c>
      <c r="H8" s="80">
        <v>8</v>
      </c>
      <c r="I8" s="80">
        <v>9</v>
      </c>
      <c r="J8" s="80">
        <v>10</v>
      </c>
      <c r="K8" s="80">
        <v>11</v>
      </c>
      <c r="L8" s="80">
        <v>12</v>
      </c>
      <c r="M8" s="80">
        <v>13</v>
      </c>
      <c r="N8" s="80">
        <v>14</v>
      </c>
      <c r="O8" s="80">
        <v>15</v>
      </c>
      <c r="P8" s="80">
        <v>16</v>
      </c>
      <c r="Q8" s="80">
        <v>17</v>
      </c>
      <c r="R8" s="80">
        <v>18</v>
      </c>
      <c r="S8" s="80">
        <v>19</v>
      </c>
      <c r="T8" s="80">
        <v>20</v>
      </c>
      <c r="U8" s="80">
        <v>21</v>
      </c>
      <c r="V8" s="80">
        <v>22</v>
      </c>
      <c r="W8" s="80">
        <v>23</v>
      </c>
    </row>
    <row r="9" spans="1:23" ht="18.75" customHeight="1">
      <c r="A9" s="74"/>
      <c r="B9" s="74"/>
      <c r="C9" s="74" t="s">
        <v>289</v>
      </c>
      <c r="D9" s="74"/>
      <c r="E9" s="74"/>
      <c r="F9" s="74"/>
      <c r="G9" s="74"/>
      <c r="H9" s="74"/>
      <c r="I9" s="5">
        <v>104052730.63</v>
      </c>
      <c r="J9" s="5">
        <v>104052730.63</v>
      </c>
      <c r="K9" s="5">
        <v>104052730.63</v>
      </c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</row>
    <row r="10" spans="1:23" ht="18.75" customHeight="1">
      <c r="A10" s="81" t="s">
        <v>290</v>
      </c>
      <c r="B10" s="81" t="s">
        <v>291</v>
      </c>
      <c r="C10" s="74" t="s">
        <v>289</v>
      </c>
      <c r="D10" s="81" t="s">
        <v>71</v>
      </c>
      <c r="E10" s="81" t="s">
        <v>114</v>
      </c>
      <c r="F10" s="81" t="s">
        <v>115</v>
      </c>
      <c r="G10" s="81" t="s">
        <v>292</v>
      </c>
      <c r="H10" s="81" t="s">
        <v>293</v>
      </c>
      <c r="I10" s="5">
        <v>87797125.219999999</v>
      </c>
      <c r="J10" s="5">
        <v>87797125.219999999</v>
      </c>
      <c r="K10" s="5">
        <v>87797125.219999999</v>
      </c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ht="18.75" customHeight="1">
      <c r="A11" s="81" t="s">
        <v>290</v>
      </c>
      <c r="B11" s="81" t="s">
        <v>291</v>
      </c>
      <c r="C11" s="74" t="s">
        <v>289</v>
      </c>
      <c r="D11" s="81" t="s">
        <v>71</v>
      </c>
      <c r="E11" s="81" t="s">
        <v>114</v>
      </c>
      <c r="F11" s="81" t="s">
        <v>115</v>
      </c>
      <c r="G11" s="81" t="s">
        <v>292</v>
      </c>
      <c r="H11" s="81" t="s">
        <v>293</v>
      </c>
      <c r="I11" s="5">
        <v>1649205.41</v>
      </c>
      <c r="J11" s="5">
        <v>1649205.41</v>
      </c>
      <c r="K11" s="5">
        <v>1649205.41</v>
      </c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</row>
    <row r="12" spans="1:23" ht="18.75" customHeight="1">
      <c r="A12" s="81" t="s">
        <v>290</v>
      </c>
      <c r="B12" s="81" t="s">
        <v>291</v>
      </c>
      <c r="C12" s="74" t="s">
        <v>289</v>
      </c>
      <c r="D12" s="81" t="s">
        <v>71</v>
      </c>
      <c r="E12" s="81" t="s">
        <v>114</v>
      </c>
      <c r="F12" s="81" t="s">
        <v>115</v>
      </c>
      <c r="G12" s="81" t="s">
        <v>292</v>
      </c>
      <c r="H12" s="81" t="s">
        <v>293</v>
      </c>
      <c r="I12" s="5">
        <v>14606400</v>
      </c>
      <c r="J12" s="5">
        <v>14606400</v>
      </c>
      <c r="K12" s="5">
        <v>14606400</v>
      </c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</row>
    <row r="13" spans="1:23" ht="18.75" customHeight="1">
      <c r="A13" s="75"/>
      <c r="B13" s="75"/>
      <c r="C13" s="74" t="s">
        <v>294</v>
      </c>
      <c r="D13" s="75"/>
      <c r="E13" s="75"/>
      <c r="F13" s="75"/>
      <c r="G13" s="75"/>
      <c r="H13" s="75"/>
      <c r="I13" s="5">
        <v>6030000</v>
      </c>
      <c r="J13" s="5">
        <v>6030000</v>
      </c>
      <c r="K13" s="5">
        <v>6030000</v>
      </c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</row>
    <row r="14" spans="1:23" ht="18.75" customHeight="1">
      <c r="A14" s="81" t="s">
        <v>295</v>
      </c>
      <c r="B14" s="81" t="s">
        <v>296</v>
      </c>
      <c r="C14" s="74" t="s">
        <v>294</v>
      </c>
      <c r="D14" s="81" t="s">
        <v>71</v>
      </c>
      <c r="E14" s="81" t="s">
        <v>116</v>
      </c>
      <c r="F14" s="81" t="s">
        <v>117</v>
      </c>
      <c r="G14" s="81" t="s">
        <v>258</v>
      </c>
      <c r="H14" s="81" t="s">
        <v>259</v>
      </c>
      <c r="I14" s="5">
        <v>200000</v>
      </c>
      <c r="J14" s="5">
        <v>200000</v>
      </c>
      <c r="K14" s="5">
        <v>200000</v>
      </c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</row>
    <row r="15" spans="1:23" ht="18.75" customHeight="1">
      <c r="A15" s="81" t="s">
        <v>295</v>
      </c>
      <c r="B15" s="81" t="s">
        <v>296</v>
      </c>
      <c r="C15" s="74" t="s">
        <v>294</v>
      </c>
      <c r="D15" s="81" t="s">
        <v>71</v>
      </c>
      <c r="E15" s="81" t="s">
        <v>116</v>
      </c>
      <c r="F15" s="81" t="s">
        <v>117</v>
      </c>
      <c r="G15" s="81" t="s">
        <v>297</v>
      </c>
      <c r="H15" s="81" t="s">
        <v>298</v>
      </c>
      <c r="I15" s="5">
        <v>100000</v>
      </c>
      <c r="J15" s="5">
        <v>100000</v>
      </c>
      <c r="K15" s="5">
        <v>100000</v>
      </c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 ht="18.75" customHeight="1">
      <c r="A16" s="81" t="s">
        <v>295</v>
      </c>
      <c r="B16" s="81" t="s">
        <v>296</v>
      </c>
      <c r="C16" s="74" t="s">
        <v>294</v>
      </c>
      <c r="D16" s="81" t="s">
        <v>71</v>
      </c>
      <c r="E16" s="81" t="s">
        <v>116</v>
      </c>
      <c r="F16" s="81" t="s">
        <v>117</v>
      </c>
      <c r="G16" s="81" t="s">
        <v>299</v>
      </c>
      <c r="H16" s="81" t="s">
        <v>300</v>
      </c>
      <c r="I16" s="5">
        <v>60000</v>
      </c>
      <c r="J16" s="5">
        <v>60000</v>
      </c>
      <c r="K16" s="5">
        <v>60000</v>
      </c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</row>
    <row r="17" spans="1:23" ht="18.75" customHeight="1">
      <c r="A17" s="81" t="s">
        <v>295</v>
      </c>
      <c r="B17" s="81" t="s">
        <v>296</v>
      </c>
      <c r="C17" s="74" t="s">
        <v>294</v>
      </c>
      <c r="D17" s="81" t="s">
        <v>71</v>
      </c>
      <c r="E17" s="81" t="s">
        <v>116</v>
      </c>
      <c r="F17" s="81" t="s">
        <v>117</v>
      </c>
      <c r="G17" s="81" t="s">
        <v>249</v>
      </c>
      <c r="H17" s="81" t="s">
        <v>250</v>
      </c>
      <c r="I17" s="5">
        <v>800000</v>
      </c>
      <c r="J17" s="5">
        <v>800000</v>
      </c>
      <c r="K17" s="5">
        <v>800000</v>
      </c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</row>
    <row r="18" spans="1:23" ht="18.75" customHeight="1">
      <c r="A18" s="81" t="s">
        <v>295</v>
      </c>
      <c r="B18" s="81" t="s">
        <v>296</v>
      </c>
      <c r="C18" s="74" t="s">
        <v>294</v>
      </c>
      <c r="D18" s="81" t="s">
        <v>71</v>
      </c>
      <c r="E18" s="81" t="s">
        <v>116</v>
      </c>
      <c r="F18" s="81" t="s">
        <v>117</v>
      </c>
      <c r="G18" s="81" t="s">
        <v>253</v>
      </c>
      <c r="H18" s="81" t="s">
        <v>180</v>
      </c>
      <c r="I18" s="5">
        <v>30000</v>
      </c>
      <c r="J18" s="5">
        <v>30000</v>
      </c>
      <c r="K18" s="5">
        <v>30000</v>
      </c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</row>
    <row r="19" spans="1:23" ht="18.75" customHeight="1">
      <c r="A19" s="81" t="s">
        <v>295</v>
      </c>
      <c r="B19" s="81" t="s">
        <v>296</v>
      </c>
      <c r="C19" s="74" t="s">
        <v>294</v>
      </c>
      <c r="D19" s="81" t="s">
        <v>71</v>
      </c>
      <c r="E19" s="81" t="s">
        <v>116</v>
      </c>
      <c r="F19" s="81" t="s">
        <v>117</v>
      </c>
      <c r="G19" s="81" t="s">
        <v>246</v>
      </c>
      <c r="H19" s="81" t="s">
        <v>245</v>
      </c>
      <c r="I19" s="5">
        <v>100000</v>
      </c>
      <c r="J19" s="5">
        <v>100000</v>
      </c>
      <c r="K19" s="5">
        <v>100000</v>
      </c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ht="18.75" customHeight="1">
      <c r="A20" s="81" t="s">
        <v>295</v>
      </c>
      <c r="B20" s="81" t="s">
        <v>296</v>
      </c>
      <c r="C20" s="74" t="s">
        <v>294</v>
      </c>
      <c r="D20" s="81" t="s">
        <v>71</v>
      </c>
      <c r="E20" s="81" t="s">
        <v>116</v>
      </c>
      <c r="F20" s="81" t="s">
        <v>117</v>
      </c>
      <c r="G20" s="81" t="s">
        <v>269</v>
      </c>
      <c r="H20" s="81" t="s">
        <v>270</v>
      </c>
      <c r="I20" s="5">
        <v>500000</v>
      </c>
      <c r="J20" s="5">
        <v>500000</v>
      </c>
      <c r="K20" s="5">
        <v>500000</v>
      </c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</row>
    <row r="21" spans="1:23" ht="18.75" customHeight="1">
      <c r="A21" s="81" t="s">
        <v>295</v>
      </c>
      <c r="B21" s="81" t="s">
        <v>296</v>
      </c>
      <c r="C21" s="74" t="s">
        <v>294</v>
      </c>
      <c r="D21" s="81" t="s">
        <v>71</v>
      </c>
      <c r="E21" s="81" t="s">
        <v>116</v>
      </c>
      <c r="F21" s="81" t="s">
        <v>117</v>
      </c>
      <c r="G21" s="81" t="s">
        <v>262</v>
      </c>
      <c r="H21" s="81" t="s">
        <v>263</v>
      </c>
      <c r="I21" s="5">
        <v>10000</v>
      </c>
      <c r="J21" s="5">
        <v>10000</v>
      </c>
      <c r="K21" s="5">
        <v>10000</v>
      </c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</row>
    <row r="22" spans="1:23" ht="18.75" customHeight="1">
      <c r="A22" s="81" t="s">
        <v>295</v>
      </c>
      <c r="B22" s="81" t="s">
        <v>296</v>
      </c>
      <c r="C22" s="74" t="s">
        <v>294</v>
      </c>
      <c r="D22" s="81" t="s">
        <v>71</v>
      </c>
      <c r="E22" s="81" t="s">
        <v>116</v>
      </c>
      <c r="F22" s="81" t="s">
        <v>117</v>
      </c>
      <c r="G22" s="81" t="s">
        <v>278</v>
      </c>
      <c r="H22" s="81" t="s">
        <v>279</v>
      </c>
      <c r="I22" s="5">
        <v>3800000</v>
      </c>
      <c r="J22" s="5">
        <v>3800000</v>
      </c>
      <c r="K22" s="5">
        <v>3800000</v>
      </c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</row>
    <row r="23" spans="1:23" ht="18.75" customHeight="1">
      <c r="A23" s="81" t="s">
        <v>295</v>
      </c>
      <c r="B23" s="81" t="s">
        <v>296</v>
      </c>
      <c r="C23" s="74" t="s">
        <v>294</v>
      </c>
      <c r="D23" s="81" t="s">
        <v>71</v>
      </c>
      <c r="E23" s="81" t="s">
        <v>116</v>
      </c>
      <c r="F23" s="81" t="s">
        <v>117</v>
      </c>
      <c r="G23" s="81" t="s">
        <v>292</v>
      </c>
      <c r="H23" s="81" t="s">
        <v>293</v>
      </c>
      <c r="I23" s="5">
        <v>430000</v>
      </c>
      <c r="J23" s="5">
        <v>430000</v>
      </c>
      <c r="K23" s="5">
        <v>430000</v>
      </c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</row>
    <row r="24" spans="1:23" ht="18.75" customHeight="1">
      <c r="A24" s="75"/>
      <c r="B24" s="75"/>
      <c r="C24" s="74" t="s">
        <v>301</v>
      </c>
      <c r="D24" s="75"/>
      <c r="E24" s="75"/>
      <c r="F24" s="75"/>
      <c r="G24" s="75"/>
      <c r="H24" s="75"/>
      <c r="I24" s="5">
        <v>50000</v>
      </c>
      <c r="J24" s="5">
        <v>50000</v>
      </c>
      <c r="K24" s="5">
        <v>50000</v>
      </c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</row>
    <row r="25" spans="1:23" ht="18.75" customHeight="1">
      <c r="A25" s="81" t="s">
        <v>295</v>
      </c>
      <c r="B25" s="81" t="s">
        <v>302</v>
      </c>
      <c r="C25" s="74" t="s">
        <v>301</v>
      </c>
      <c r="D25" s="81" t="s">
        <v>71</v>
      </c>
      <c r="E25" s="81" t="s">
        <v>112</v>
      </c>
      <c r="F25" s="81" t="s">
        <v>113</v>
      </c>
      <c r="G25" s="81" t="s">
        <v>258</v>
      </c>
      <c r="H25" s="81" t="s">
        <v>259</v>
      </c>
      <c r="I25" s="5">
        <v>50000</v>
      </c>
      <c r="J25" s="5">
        <v>50000</v>
      </c>
      <c r="K25" s="5">
        <v>50000</v>
      </c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</row>
    <row r="26" spans="1:23" ht="18.75" customHeight="1">
      <c r="A26" s="178" t="s">
        <v>126</v>
      </c>
      <c r="B26" s="191"/>
      <c r="C26" s="191"/>
      <c r="D26" s="191"/>
      <c r="E26" s="191"/>
      <c r="F26" s="191"/>
      <c r="G26" s="191"/>
      <c r="H26" s="192"/>
      <c r="I26" s="5">
        <v>110132730.63</v>
      </c>
      <c r="J26" s="5">
        <v>110132730.63</v>
      </c>
      <c r="K26" s="5">
        <v>110132730.63</v>
      </c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</row>
  </sheetData>
  <mergeCells count="28">
    <mergeCell ref="A2:W2"/>
    <mergeCell ref="F4:F7"/>
    <mergeCell ref="A4:A7"/>
    <mergeCell ref="C4:C7"/>
    <mergeCell ref="A3:H3"/>
    <mergeCell ref="U5:U7"/>
    <mergeCell ref="V5:V7"/>
    <mergeCell ref="W5:W7"/>
    <mergeCell ref="D4:D7"/>
    <mergeCell ref="G4:G7"/>
    <mergeCell ref="H4:H7"/>
    <mergeCell ref="I4:I7"/>
    <mergeCell ref="L5:L7"/>
    <mergeCell ref="E4:E7"/>
    <mergeCell ref="Q4:Q7"/>
    <mergeCell ref="R4:W4"/>
    <mergeCell ref="A26:H26"/>
    <mergeCell ref="B4:B7"/>
    <mergeCell ref="J5:K6"/>
    <mergeCell ref="S5:S7"/>
    <mergeCell ref="T5:T7"/>
    <mergeCell ref="R5:R7"/>
    <mergeCell ref="M5:M7"/>
    <mergeCell ref="J4:M4"/>
    <mergeCell ref="N4:P4"/>
    <mergeCell ref="N5:N7"/>
    <mergeCell ref="O5:O7"/>
    <mergeCell ref="P5:P7"/>
  </mergeCells>
  <phoneticPr fontId="29" type="noConversion"/>
  <printOptions horizontalCentered="1"/>
  <pageMargins left="0.39" right="0.39" top="0.57999999999999996" bottom="0.57999999999999996" header="0.5" footer="0.5"/>
  <pageSetup paperSize="9" scale="57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895617-C8F1-8A93-D67A-C414B3982E27}">
  <sheetPr>
    <outlinePr summaryBelow="0" summaryRight="0"/>
    <pageSetUpPr fitToPage="1"/>
  </sheetPr>
  <dimension ref="A1:J28"/>
  <sheetViews>
    <sheetView showZeros="0" tabSelected="1" workbookViewId="0">
      <selection activeCell="F18" sqref="F18"/>
    </sheetView>
  </sheetViews>
  <sheetFormatPr defaultColWidth="9.140625" defaultRowHeight="12" customHeight="1"/>
  <cols>
    <col min="1" max="1" width="34.28515625" customWidth="1"/>
    <col min="2" max="2" width="48" customWidth="1"/>
    <col min="3" max="5" width="18.28515625" customWidth="1"/>
    <col min="6" max="6" width="12" customWidth="1"/>
    <col min="7" max="7" width="17" customWidth="1"/>
    <col min="8" max="9" width="12" customWidth="1"/>
    <col min="10" max="10" width="27.5703125" customWidth="1"/>
  </cols>
  <sheetData>
    <row r="1" spans="1:10" ht="15" customHeight="1">
      <c r="J1" s="82" t="s">
        <v>303</v>
      </c>
    </row>
    <row r="2" spans="1:10" ht="36.75" customHeight="1">
      <c r="A2" s="143" t="str">
        <f>"2025"&amp;"年部门项目支出绩效目标表"</f>
        <v>2025年部门项目支出绩效目标表</v>
      </c>
      <c r="B2" s="187"/>
      <c r="C2" s="187"/>
      <c r="D2" s="187"/>
      <c r="E2" s="187"/>
      <c r="F2" s="172"/>
      <c r="G2" s="187"/>
      <c r="H2" s="172"/>
      <c r="I2" s="172"/>
      <c r="J2" s="187"/>
    </row>
    <row r="3" spans="1:10" ht="18.75" customHeight="1">
      <c r="A3" s="157" t="str">
        <f>"单位名称："&amp;"永德县交通运输局"</f>
        <v>单位名称：永德县交通运输局</v>
      </c>
      <c r="B3" s="203"/>
      <c r="C3" s="203"/>
      <c r="D3" s="203"/>
      <c r="E3" s="203"/>
      <c r="F3" s="204"/>
      <c r="G3" s="203"/>
      <c r="H3" s="204"/>
    </row>
    <row r="4" spans="1:10" ht="18.75" customHeight="1">
      <c r="A4" s="34" t="s">
        <v>304</v>
      </c>
      <c r="B4" s="34" t="s">
        <v>305</v>
      </c>
      <c r="C4" s="34" t="s">
        <v>306</v>
      </c>
      <c r="D4" s="34" t="s">
        <v>307</v>
      </c>
      <c r="E4" s="34" t="s">
        <v>308</v>
      </c>
      <c r="F4" s="83" t="s">
        <v>309</v>
      </c>
      <c r="G4" s="34" t="s">
        <v>310</v>
      </c>
      <c r="H4" s="83" t="s">
        <v>311</v>
      </c>
      <c r="I4" s="83" t="s">
        <v>312</v>
      </c>
      <c r="J4" s="34" t="s">
        <v>313</v>
      </c>
    </row>
    <row r="5" spans="1:10" ht="18.75" customHeight="1">
      <c r="A5" s="35">
        <v>1</v>
      </c>
      <c r="B5" s="35">
        <v>2</v>
      </c>
      <c r="C5" s="35">
        <v>3</v>
      </c>
      <c r="D5" s="35">
        <v>4</v>
      </c>
      <c r="E5" s="35">
        <v>5</v>
      </c>
      <c r="F5" s="35">
        <v>6</v>
      </c>
      <c r="G5" s="35">
        <v>7</v>
      </c>
      <c r="H5" s="35">
        <v>8</v>
      </c>
      <c r="I5" s="35">
        <v>9</v>
      </c>
      <c r="J5" s="35">
        <v>10</v>
      </c>
    </row>
    <row r="6" spans="1:10" ht="18.75" customHeight="1">
      <c r="A6" s="55" t="s">
        <v>71</v>
      </c>
      <c r="B6" s="84"/>
      <c r="C6" s="84"/>
      <c r="D6" s="84"/>
      <c r="E6" s="85"/>
      <c r="F6" s="46"/>
      <c r="G6" s="85"/>
      <c r="H6" s="46"/>
      <c r="I6" s="46"/>
      <c r="J6" s="85"/>
    </row>
    <row r="7" spans="1:10" ht="18.75" customHeight="1">
      <c r="A7" s="199" t="s">
        <v>294</v>
      </c>
      <c r="B7" s="200" t="s">
        <v>314</v>
      </c>
      <c r="C7" s="74" t="s">
        <v>315</v>
      </c>
      <c r="D7" s="74" t="s">
        <v>316</v>
      </c>
      <c r="E7" s="55" t="s">
        <v>317</v>
      </c>
      <c r="F7" s="74" t="s">
        <v>318</v>
      </c>
      <c r="G7" s="55" t="s">
        <v>319</v>
      </c>
      <c r="H7" s="74" t="s">
        <v>320</v>
      </c>
      <c r="I7" s="74" t="s">
        <v>321</v>
      </c>
      <c r="J7" s="55" t="s">
        <v>317</v>
      </c>
    </row>
    <row r="8" spans="1:10" ht="18.75" customHeight="1">
      <c r="A8" s="199" t="s">
        <v>294</v>
      </c>
      <c r="B8" s="201"/>
      <c r="C8" s="74" t="s">
        <v>315</v>
      </c>
      <c r="D8" s="74" t="s">
        <v>316</v>
      </c>
      <c r="E8" s="55" t="s">
        <v>322</v>
      </c>
      <c r="F8" s="74" t="s">
        <v>318</v>
      </c>
      <c r="G8" s="55" t="s">
        <v>323</v>
      </c>
      <c r="H8" s="74" t="s">
        <v>320</v>
      </c>
      <c r="I8" s="74" t="s">
        <v>321</v>
      </c>
      <c r="J8" s="55" t="s">
        <v>324</v>
      </c>
    </row>
    <row r="9" spans="1:10" ht="18.75" customHeight="1">
      <c r="A9" s="199" t="s">
        <v>294</v>
      </c>
      <c r="B9" s="201"/>
      <c r="C9" s="74" t="s">
        <v>315</v>
      </c>
      <c r="D9" s="74" t="s">
        <v>316</v>
      </c>
      <c r="E9" s="55" t="s">
        <v>325</v>
      </c>
      <c r="F9" s="74" t="s">
        <v>318</v>
      </c>
      <c r="G9" s="55" t="s">
        <v>326</v>
      </c>
      <c r="H9" s="74" t="s">
        <v>320</v>
      </c>
      <c r="I9" s="74" t="s">
        <v>321</v>
      </c>
      <c r="J9" s="55" t="s">
        <v>324</v>
      </c>
    </row>
    <row r="10" spans="1:10" ht="18.75" customHeight="1">
      <c r="A10" s="199" t="s">
        <v>294</v>
      </c>
      <c r="B10" s="201"/>
      <c r="C10" s="74" t="s">
        <v>315</v>
      </c>
      <c r="D10" s="74" t="s">
        <v>316</v>
      </c>
      <c r="E10" s="55" t="s">
        <v>327</v>
      </c>
      <c r="F10" s="74" t="s">
        <v>318</v>
      </c>
      <c r="G10" s="55" t="s">
        <v>328</v>
      </c>
      <c r="H10" s="74" t="s">
        <v>320</v>
      </c>
      <c r="I10" s="74" t="s">
        <v>321</v>
      </c>
      <c r="J10" s="55" t="s">
        <v>329</v>
      </c>
    </row>
    <row r="11" spans="1:10" ht="18.75" customHeight="1">
      <c r="A11" s="199" t="s">
        <v>294</v>
      </c>
      <c r="B11" s="201"/>
      <c r="C11" s="74" t="s">
        <v>315</v>
      </c>
      <c r="D11" s="74" t="s">
        <v>330</v>
      </c>
      <c r="E11" s="55" t="s">
        <v>331</v>
      </c>
      <c r="F11" s="74" t="s">
        <v>318</v>
      </c>
      <c r="G11" s="55" t="s">
        <v>332</v>
      </c>
      <c r="H11" s="74" t="s">
        <v>333</v>
      </c>
      <c r="I11" s="74" t="s">
        <v>334</v>
      </c>
      <c r="J11" s="55" t="s">
        <v>335</v>
      </c>
    </row>
    <row r="12" spans="1:10" ht="18.75" customHeight="1">
      <c r="A12" s="199" t="s">
        <v>294</v>
      </c>
      <c r="B12" s="201"/>
      <c r="C12" s="74" t="s">
        <v>315</v>
      </c>
      <c r="D12" s="74" t="s">
        <v>330</v>
      </c>
      <c r="E12" s="55" t="s">
        <v>336</v>
      </c>
      <c r="F12" s="74" t="s">
        <v>318</v>
      </c>
      <c r="G12" s="55" t="s">
        <v>337</v>
      </c>
      <c r="H12" s="74" t="s">
        <v>333</v>
      </c>
      <c r="I12" s="74" t="s">
        <v>334</v>
      </c>
      <c r="J12" s="55" t="s">
        <v>338</v>
      </c>
    </row>
    <row r="13" spans="1:10" ht="18.75" customHeight="1">
      <c r="A13" s="199" t="s">
        <v>294</v>
      </c>
      <c r="B13" s="201"/>
      <c r="C13" s="74" t="s">
        <v>315</v>
      </c>
      <c r="D13" s="74" t="s">
        <v>339</v>
      </c>
      <c r="E13" s="55" t="s">
        <v>340</v>
      </c>
      <c r="F13" s="74" t="s">
        <v>318</v>
      </c>
      <c r="G13" s="55" t="s">
        <v>332</v>
      </c>
      <c r="H13" s="74" t="s">
        <v>333</v>
      </c>
      <c r="I13" s="74" t="s">
        <v>334</v>
      </c>
      <c r="J13" s="55" t="s">
        <v>413</v>
      </c>
    </row>
    <row r="14" spans="1:10" ht="18.75" customHeight="1">
      <c r="A14" s="199" t="s">
        <v>294</v>
      </c>
      <c r="B14" s="201"/>
      <c r="C14" s="74" t="s">
        <v>341</v>
      </c>
      <c r="D14" s="74" t="s">
        <v>342</v>
      </c>
      <c r="E14" s="55" t="s">
        <v>343</v>
      </c>
      <c r="F14" s="74" t="s">
        <v>318</v>
      </c>
      <c r="G14" s="55" t="s">
        <v>344</v>
      </c>
      <c r="H14" s="74" t="s">
        <v>333</v>
      </c>
      <c r="I14" s="74" t="s">
        <v>334</v>
      </c>
      <c r="J14" s="251" t="s">
        <v>413</v>
      </c>
    </row>
    <row r="15" spans="1:10" ht="18.75" customHeight="1">
      <c r="A15" s="199" t="s">
        <v>294</v>
      </c>
      <c r="B15" s="201"/>
      <c r="C15" s="74" t="s">
        <v>341</v>
      </c>
      <c r="D15" s="74" t="s">
        <v>345</v>
      </c>
      <c r="E15" s="55" t="s">
        <v>346</v>
      </c>
      <c r="F15" s="74" t="s">
        <v>318</v>
      </c>
      <c r="G15" s="55" t="s">
        <v>347</v>
      </c>
      <c r="H15" s="74" t="s">
        <v>333</v>
      </c>
      <c r="I15" s="74" t="s">
        <v>334</v>
      </c>
      <c r="J15" s="55" t="s">
        <v>413</v>
      </c>
    </row>
    <row r="16" spans="1:10" ht="18.75" customHeight="1">
      <c r="A16" s="199" t="s">
        <v>294</v>
      </c>
      <c r="B16" s="201"/>
      <c r="C16" s="74" t="s">
        <v>341</v>
      </c>
      <c r="D16" s="74" t="s">
        <v>348</v>
      </c>
      <c r="E16" s="55" t="s">
        <v>349</v>
      </c>
      <c r="F16" s="74" t="s">
        <v>318</v>
      </c>
      <c r="G16" s="55" t="s">
        <v>350</v>
      </c>
      <c r="H16" s="74" t="s">
        <v>333</v>
      </c>
      <c r="I16" s="74" t="s">
        <v>334</v>
      </c>
      <c r="J16" s="55" t="s">
        <v>413</v>
      </c>
    </row>
    <row r="17" spans="1:10" ht="18.75" customHeight="1">
      <c r="A17" s="199" t="s">
        <v>294</v>
      </c>
      <c r="B17" s="201"/>
      <c r="C17" s="74" t="s">
        <v>341</v>
      </c>
      <c r="D17" s="74" t="s">
        <v>351</v>
      </c>
      <c r="E17" s="55" t="s">
        <v>352</v>
      </c>
      <c r="F17" s="74" t="s">
        <v>318</v>
      </c>
      <c r="G17" s="55" t="s">
        <v>337</v>
      </c>
      <c r="H17" s="74" t="s">
        <v>333</v>
      </c>
      <c r="I17" s="74" t="s">
        <v>334</v>
      </c>
      <c r="J17" s="55" t="s">
        <v>413</v>
      </c>
    </row>
    <row r="18" spans="1:10" ht="18.75" customHeight="1">
      <c r="A18" s="199" t="s">
        <v>294</v>
      </c>
      <c r="B18" s="202"/>
      <c r="C18" s="74" t="s">
        <v>353</v>
      </c>
      <c r="D18" s="74" t="s">
        <v>354</v>
      </c>
      <c r="E18" s="55" t="s">
        <v>355</v>
      </c>
      <c r="F18" s="74" t="s">
        <v>356</v>
      </c>
      <c r="G18" s="55" t="s">
        <v>357</v>
      </c>
      <c r="H18" s="74" t="s">
        <v>333</v>
      </c>
      <c r="I18" s="74" t="s">
        <v>334</v>
      </c>
      <c r="J18" s="55" t="s">
        <v>413</v>
      </c>
    </row>
    <row r="19" spans="1:10" ht="18.75" customHeight="1">
      <c r="A19" s="199" t="s">
        <v>289</v>
      </c>
      <c r="B19" s="200" t="s">
        <v>358</v>
      </c>
      <c r="C19" s="74" t="s">
        <v>315</v>
      </c>
      <c r="D19" s="74" t="s">
        <v>330</v>
      </c>
      <c r="E19" s="55" t="s">
        <v>331</v>
      </c>
      <c r="F19" s="74" t="s">
        <v>318</v>
      </c>
      <c r="G19" s="55" t="s">
        <v>332</v>
      </c>
      <c r="H19" s="74" t="s">
        <v>332</v>
      </c>
      <c r="I19" s="74" t="s">
        <v>334</v>
      </c>
      <c r="J19" s="55" t="s">
        <v>331</v>
      </c>
    </row>
    <row r="20" spans="1:10" ht="18.75" customHeight="1">
      <c r="A20" s="199" t="s">
        <v>289</v>
      </c>
      <c r="B20" s="201"/>
      <c r="C20" s="74" t="s">
        <v>315</v>
      </c>
      <c r="D20" s="74" t="s">
        <v>339</v>
      </c>
      <c r="E20" s="55" t="s">
        <v>340</v>
      </c>
      <c r="F20" s="74" t="s">
        <v>318</v>
      </c>
      <c r="G20" s="55" t="s">
        <v>332</v>
      </c>
      <c r="H20" s="74" t="s">
        <v>332</v>
      </c>
      <c r="I20" s="74" t="s">
        <v>334</v>
      </c>
      <c r="J20" s="55" t="s">
        <v>340</v>
      </c>
    </row>
    <row r="21" spans="1:10" ht="18.75" customHeight="1">
      <c r="A21" s="199" t="s">
        <v>289</v>
      </c>
      <c r="B21" s="201"/>
      <c r="C21" s="74" t="s">
        <v>341</v>
      </c>
      <c r="D21" s="74" t="s">
        <v>342</v>
      </c>
      <c r="E21" s="55" t="s">
        <v>359</v>
      </c>
      <c r="F21" s="74" t="s">
        <v>318</v>
      </c>
      <c r="G21" s="55" t="s">
        <v>344</v>
      </c>
      <c r="H21" s="74" t="s">
        <v>344</v>
      </c>
      <c r="I21" s="74" t="s">
        <v>334</v>
      </c>
      <c r="J21" s="55" t="s">
        <v>359</v>
      </c>
    </row>
    <row r="22" spans="1:10" ht="18.75" customHeight="1">
      <c r="A22" s="199" t="s">
        <v>289</v>
      </c>
      <c r="B22" s="201"/>
      <c r="C22" s="74" t="s">
        <v>341</v>
      </c>
      <c r="D22" s="74" t="s">
        <v>345</v>
      </c>
      <c r="E22" s="55" t="s">
        <v>360</v>
      </c>
      <c r="F22" s="74" t="s">
        <v>318</v>
      </c>
      <c r="G22" s="55" t="s">
        <v>347</v>
      </c>
      <c r="H22" s="74" t="s">
        <v>347</v>
      </c>
      <c r="I22" s="74" t="s">
        <v>334</v>
      </c>
      <c r="J22" s="55" t="s">
        <v>360</v>
      </c>
    </row>
    <row r="23" spans="1:10" ht="18.75" customHeight="1">
      <c r="A23" s="199" t="s">
        <v>289</v>
      </c>
      <c r="B23" s="202"/>
      <c r="C23" s="74" t="s">
        <v>353</v>
      </c>
      <c r="D23" s="74" t="s">
        <v>354</v>
      </c>
      <c r="E23" s="55" t="s">
        <v>355</v>
      </c>
      <c r="F23" s="74" t="s">
        <v>356</v>
      </c>
      <c r="G23" s="55" t="s">
        <v>357</v>
      </c>
      <c r="H23" s="74" t="s">
        <v>333</v>
      </c>
      <c r="I23" s="74" t="s">
        <v>321</v>
      </c>
      <c r="J23" s="55" t="s">
        <v>355</v>
      </c>
    </row>
    <row r="24" spans="1:10" ht="18.75" customHeight="1">
      <c r="A24" s="199" t="s">
        <v>301</v>
      </c>
      <c r="B24" s="200" t="s">
        <v>361</v>
      </c>
      <c r="C24" s="74" t="s">
        <v>315</v>
      </c>
      <c r="D24" s="74" t="s">
        <v>330</v>
      </c>
      <c r="E24" s="55" t="s">
        <v>331</v>
      </c>
      <c r="F24" s="74" t="s">
        <v>318</v>
      </c>
      <c r="G24" s="55" t="s">
        <v>332</v>
      </c>
      <c r="H24" s="74" t="s">
        <v>333</v>
      </c>
      <c r="I24" s="74" t="s">
        <v>334</v>
      </c>
      <c r="J24" s="55" t="s">
        <v>331</v>
      </c>
    </row>
    <row r="25" spans="1:10" ht="18.75" customHeight="1">
      <c r="A25" s="199" t="s">
        <v>301</v>
      </c>
      <c r="B25" s="201"/>
      <c r="C25" s="74" t="s">
        <v>315</v>
      </c>
      <c r="D25" s="74" t="s">
        <v>339</v>
      </c>
      <c r="E25" s="55" t="s">
        <v>362</v>
      </c>
      <c r="F25" s="74" t="s">
        <v>318</v>
      </c>
      <c r="G25" s="55" t="s">
        <v>332</v>
      </c>
      <c r="H25" s="74" t="s">
        <v>333</v>
      </c>
      <c r="I25" s="74" t="s">
        <v>334</v>
      </c>
      <c r="J25" s="55" t="s">
        <v>362</v>
      </c>
    </row>
    <row r="26" spans="1:10" ht="18.75" customHeight="1">
      <c r="A26" s="199" t="s">
        <v>301</v>
      </c>
      <c r="B26" s="201"/>
      <c r="C26" s="74" t="s">
        <v>341</v>
      </c>
      <c r="D26" s="74" t="s">
        <v>342</v>
      </c>
      <c r="E26" s="55" t="s">
        <v>359</v>
      </c>
      <c r="F26" s="74" t="s">
        <v>318</v>
      </c>
      <c r="G26" s="55" t="s">
        <v>344</v>
      </c>
      <c r="H26" s="74" t="s">
        <v>333</v>
      </c>
      <c r="I26" s="74" t="s">
        <v>334</v>
      </c>
      <c r="J26" s="55" t="s">
        <v>363</v>
      </c>
    </row>
    <row r="27" spans="1:10" ht="18.75" customHeight="1">
      <c r="A27" s="199" t="s">
        <v>301</v>
      </c>
      <c r="B27" s="201"/>
      <c r="C27" s="74" t="s">
        <v>341</v>
      </c>
      <c r="D27" s="74" t="s">
        <v>345</v>
      </c>
      <c r="E27" s="55" t="s">
        <v>360</v>
      </c>
      <c r="F27" s="74" t="s">
        <v>318</v>
      </c>
      <c r="G27" s="55" t="s">
        <v>347</v>
      </c>
      <c r="H27" s="74" t="s">
        <v>333</v>
      </c>
      <c r="I27" s="74" t="s">
        <v>334</v>
      </c>
      <c r="J27" s="55" t="s">
        <v>364</v>
      </c>
    </row>
    <row r="28" spans="1:10" ht="18.75" customHeight="1">
      <c r="A28" s="199" t="s">
        <v>301</v>
      </c>
      <c r="B28" s="202"/>
      <c r="C28" s="74" t="s">
        <v>353</v>
      </c>
      <c r="D28" s="74" t="s">
        <v>354</v>
      </c>
      <c r="E28" s="55" t="s">
        <v>365</v>
      </c>
      <c r="F28" s="74" t="s">
        <v>356</v>
      </c>
      <c r="G28" s="55" t="s">
        <v>366</v>
      </c>
      <c r="H28" s="74" t="s">
        <v>333</v>
      </c>
      <c r="I28" s="74" t="s">
        <v>334</v>
      </c>
      <c r="J28" s="55" t="s">
        <v>367</v>
      </c>
    </row>
  </sheetData>
  <mergeCells count="8">
    <mergeCell ref="A24:A28"/>
    <mergeCell ref="B24:B28"/>
    <mergeCell ref="A2:J2"/>
    <mergeCell ref="A3:H3"/>
    <mergeCell ref="A7:A18"/>
    <mergeCell ref="B7:B18"/>
    <mergeCell ref="A19:A23"/>
    <mergeCell ref="B19:B23"/>
  </mergeCells>
  <phoneticPr fontId="29" type="noConversion"/>
  <printOptions horizontalCentered="1"/>
  <pageMargins left="1" right="1" top="0.75" bottom="0.75" header="0" footer="0"/>
  <pageSetup paperSize="9" scale="69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17</vt:i4>
      </vt:variant>
      <vt:variant>
        <vt:lpstr>命名范围</vt:lpstr>
      </vt:variant>
      <vt:variant>
        <vt:i4>5</vt:i4>
      </vt:variant>
    </vt:vector>
  </HeadingPairs>
  <TitlesOfParts>
    <vt:vector size="22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县对下转移支付预算表09-1</vt:lpstr>
      <vt:lpstr>县对下转移支付绩效目标表09-2</vt:lpstr>
      <vt:lpstr>新增资产配置表10</vt:lpstr>
      <vt:lpstr>转移支付补助项目支出预算表11</vt:lpstr>
      <vt:lpstr>部门项目中期规划预算表12</vt:lpstr>
      <vt:lpstr>“三公”经费支出预算表03!Print_Titles</vt:lpstr>
      <vt:lpstr>'部门财政拨款收支预算总表02-1'!Print_Titles</vt:lpstr>
      <vt:lpstr>部门政府性基金预算支出预算表06!Print_Titles</vt:lpstr>
      <vt:lpstr>新增资产配置表10!Print_Titles</vt:lpstr>
      <vt:lpstr>'一般公共预算支出预算表02-2'!Print_Titles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2025-03-19T02:13:33Z</dcterms:modified>
</cp:coreProperties>
</file>