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firstSheet="5"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<sst xmlns="http://schemas.openxmlformats.org/spreadsheetml/2006/main" count="1499" uniqueCount="535">
  <si>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</si>
  <si>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</si>
  <si>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</si>
  <si>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</si>
  <si>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</si>
  <si>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</si>
  <si>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</si>
  <si>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</si>
  <si>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</si>
  <si>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</si>
  <si>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</si>
  <si>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</si>
  <si>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</si>
  <si>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</si>
  <si>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</si>
  <si>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</si>
  <si>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</si>
  <si>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</si>
  <si>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</si>
  <si>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</si>
  <si>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</si>
  <si>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</si>
  <si>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</si>
  <si>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</si>
  <si>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</si>
  <si>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</si>
  <si>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</si>
  <si>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</si>
  <si>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</si>
  <si>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</si>
  <si>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</si>
  <si>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</si>
  <si>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</si>
  <si>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</si>
  <si>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</si>
  <si>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</si>
  <si>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</si>
  <si>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</si>
  <si>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</si>
  <si>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</si>
  <si>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</si>
  <si>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</si>
  <si>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</si>
  <si>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</si>
  <si>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</si>
  <si>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</si>
  <si>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</si>
  <si>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</si>
  <si>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</si>
  <si>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</si>
  <si>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</si>
  <si>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</si>
  <si>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</si>
  <si>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</si>
  <si>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</si>
  <si>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</si>
  <si>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</si>
  <si>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</si>
  <si>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</si>
  <si>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</si>
  <si>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</si>
  <si>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</si>
  <si>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</si>
  <si>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</si>
  <si>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</si>
  <si>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</si>
  <si>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</si>
  <si>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</si>
  <si>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</si>
  <si>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</si>
  <si>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105019</t>
  </si>
  <si>
    <t>永德县大雪山彝族拉祜族傣族乡中心校</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</si>
  <si>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</si>
  <si>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</si>
  <si>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</si>
  <si>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</si>
  <si>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</si>
  <si>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</si>
  <si>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</si>
  <si>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</si>
  <si>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</si>
  <si>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</si>
  <si>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</si>
  <si>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</si>
  <si>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205</t>
  </si>
  <si>
    <t>教育支出</t>
  </si>
  <si>
    <t>20502</t>
  </si>
  <si>
    <t>普通教育</t>
  </si>
  <si>
    <t>2050201</t>
  </si>
  <si>
    <t>学前教育</t>
  </si>
  <si>
    <t>2050202</t>
  </si>
  <si>
    <t>小学教育</t>
  </si>
  <si>
    <t>20507</t>
  </si>
  <si>
    <t>特殊教育</t>
  </si>
  <si>
    <t>2050701</t>
  </si>
  <si>
    <t>特殊学校教育</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</si>
  <si>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</si>
  <si>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</si>
  <si>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</si>
  <si>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</si>
  <si>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</si>
  <si>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</si>
  <si>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</si>
  <si>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</si>
  <si>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</si>
  <si>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</si>
  <si>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</si>
  <si>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</si>
  <si>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210</t>
  </si>
  <si>
    <t>卫生健康支出</t>
  </si>
  <si>
    <t>21011</t>
  </si>
  <si>
    <t>行政事业单位医疗</t>
  </si>
  <si>
    <t>2101102</t>
  </si>
  <si>
    <t>事业单位医疗</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</si>
  <si>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</si>
  <si>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</si>
  <si>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</si>
  <si>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</si>
  <si>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</si>
  <si>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</si>
  <si>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</si>
  <si>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</si>
  <si>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</si>
  <si>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</si>
  <si>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</si>
  <si>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</si>
  <si>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</si>
  <si>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</si>
  <si>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</si>
  <si>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</si>
  <si>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</si>
  <si>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</si>
  <si>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</si>
  <si>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</si>
  <si>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</si>
  <si>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</si>
  <si>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</si>
  <si>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</si>
  <si>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</si>
  <si>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</si>
  <si>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</si>
  <si>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</si>
  <si>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</si>
  <si>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</si>
  <si>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</si>
  <si>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</si>
  <si>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</si>
  <si>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</si>
  <si>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</si>
  <si>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</si>
  <si>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</si>
  <si>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</si>
  <si>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</si>
  <si>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</si>
  <si>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</si>
  <si>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</si>
  <si>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</si>
  <si>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</si>
  <si>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</si>
  <si>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</si>
  <si>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</si>
  <si>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</si>
  <si>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</si>
  <si>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</si>
  <si>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</si>
  <si>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</si>
  <si>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</si>
  <si>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</si>
  <si>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</si>
  <si>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</si>
  <si>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</si>
  <si>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</si>
  <si>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</si>
  <si>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</si>
  <si>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</si>
  <si>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</si>
  <si>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</si>
  <si>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</si>
  <si>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</si>
  <si>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</si>
  <si>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</si>
  <si>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</si>
  <si>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</si>
  <si>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r>
      <rPr>
        <sz val="11"/>
        <color rgb="FF000000"/>
        <rFont val="宋体"/>
        <charset val="134"/>
      </rPr>
      <t>注：</t>
    </r>
    <r>
      <rPr>
        <sz val="11"/>
        <color rgb="FF000000"/>
        <rFont val="Times New Roman"/>
        <charset val="134"/>
      </rPr>
      <t>2025</t>
    </r>
    <r>
      <rPr>
        <sz val="11"/>
        <color rgb="FF000000"/>
        <rFont val="仿宋_GB2312"/>
        <charset val="134"/>
      </rPr>
      <t>年我部门无“三公”经费支出预算，故此表为空表。</t>
    </r>
  </si>
  <si>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</si>
  <si>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</si>
  <si>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</si>
  <si>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</si>
  <si>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</si>
  <si>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</si>
  <si>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</si>
  <si>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</si>
  <si>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</si>
  <si>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</si>
  <si>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</si>
  <si>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</si>
  <si>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</si>
  <si>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</si>
  <si>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</si>
  <si>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</si>
  <si>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</si>
  <si>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</si>
  <si>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530923210000000019391</t>
  </si>
  <si>
    <t>事业单位工资支出</t>
  </si>
  <si>
    <t>30101</t>
  </si>
  <si>
    <t>基本工资</t>
  </si>
  <si>
    <t>30102</t>
  </si>
  <si>
    <t>津贴补贴</t>
  </si>
  <si>
    <t>2130104</t>
  </si>
  <si>
    <t>事业运行</t>
  </si>
  <si>
    <t>530923231100001417109</t>
  </si>
  <si>
    <t>集中连片乡村教师生活补助</t>
  </si>
  <si>
    <t>530923231100001417110</t>
  </si>
  <si>
    <t>事业人员参照公务员规范后绩效奖</t>
  </si>
  <si>
    <t>30107</t>
  </si>
  <si>
    <t>绩效工资</t>
  </si>
  <si>
    <t>530923210000000019392</t>
  </si>
  <si>
    <t>社会保障缴费</t>
  </si>
  <si>
    <t>30108</t>
  </si>
  <si>
    <t>机关事业单位基本养老保险缴费</t>
  </si>
  <si>
    <t>2080506</t>
  </si>
  <si>
    <t>机关事业单位职业年金缴费支出</t>
  </si>
  <si>
    <t>30109</t>
  </si>
  <si>
    <t>职业年金缴费</t>
  </si>
  <si>
    <t>2101101</t>
  </si>
  <si>
    <t>行政单位医疗</t>
  </si>
  <si>
    <t>30110</t>
  </si>
  <si>
    <t>职工基本医疗保险缴费</t>
  </si>
  <si>
    <t>30112</t>
  </si>
  <si>
    <t>其他社会保障缴费</t>
  </si>
  <si>
    <t>530923210000000019393</t>
  </si>
  <si>
    <t>30113</t>
  </si>
  <si>
    <t>530923251100003783874</t>
  </si>
  <si>
    <t>编外人员工资支出</t>
  </si>
  <si>
    <t>30199</t>
  </si>
  <si>
    <t>其他工资福利支出</t>
  </si>
  <si>
    <t>530923221100000456611</t>
  </si>
  <si>
    <t>工会经费</t>
  </si>
  <si>
    <t>30228</t>
  </si>
  <si>
    <t>530923210000000019398</t>
  </si>
  <si>
    <t>离退休公用经费</t>
  </si>
  <si>
    <t>30299</t>
  </si>
  <si>
    <t>其他商品和服务支出</t>
  </si>
  <si>
    <t>530923210000000019767</t>
  </si>
  <si>
    <t>退休费</t>
  </si>
  <si>
    <t>30302</t>
  </si>
  <si>
    <t>530923231100001327259</t>
  </si>
  <si>
    <t>机关事业单位职工及军人抚恤补助</t>
  </si>
  <si>
    <t>30305</t>
  </si>
  <si>
    <t>生活补助</t>
  </si>
  <si>
    <t>预算05-1表</t>
  </si>
  <si>
    <t>项目分类</t>
  </si>
  <si>
    <t>项目单位</t>
  </si>
  <si>
    <t>经济科目编码</t>
  </si>
  <si>
    <t>经济科目名称</t>
  </si>
  <si>
    <t>本年拨款</t>
  </si>
  <si>
    <t>其中：本次下达</t>
  </si>
  <si>
    <t>2025年办公经费专项资金</t>
  </si>
  <si>
    <t>事业发展类</t>
  </si>
  <si>
    <t>530923251100003763733</t>
  </si>
  <si>
    <t>30201</t>
  </si>
  <si>
    <t>办公费</t>
  </si>
  <si>
    <t>30213</t>
  </si>
  <si>
    <t>维修（护）费</t>
  </si>
  <si>
    <t>2025年第义务教育家庭经济困难学生生活补助县级资金</t>
  </si>
  <si>
    <t>民生类</t>
  </si>
  <si>
    <t>530923251100003956508</t>
  </si>
  <si>
    <t>30308</t>
  </si>
  <si>
    <t>助学金</t>
  </si>
  <si>
    <t>2025年个税手续费专项资金</t>
  </si>
  <si>
    <t>530923251100003763669</t>
  </si>
  <si>
    <t>30204</t>
  </si>
  <si>
    <t>手续费</t>
  </si>
  <si>
    <t>2025年教辅资料专项资金</t>
  </si>
  <si>
    <t>530923251100003763598</t>
  </si>
  <si>
    <t>2025年课后服务专项资金</t>
  </si>
  <si>
    <t>530923251100003763239</t>
  </si>
  <si>
    <t>2025年学前助学金县资金</t>
  </si>
  <si>
    <t>530923251100003957053</t>
  </si>
  <si>
    <t>2025年学生伙食费专项资金</t>
  </si>
  <si>
    <t>530923251100003763162</t>
  </si>
  <si>
    <t>2025年学生校服专项资金</t>
  </si>
  <si>
    <t>530923251100003763562</t>
  </si>
  <si>
    <t>30218</t>
  </si>
  <si>
    <t>专用材料费</t>
  </si>
  <si>
    <t>2025年义务教育公用经费县级补助资金</t>
  </si>
  <si>
    <t>530923251100003713177</t>
  </si>
  <si>
    <t>2025年幼儿园公用经费县级补助资金</t>
  </si>
  <si>
    <t>530923251100003762624</t>
  </si>
  <si>
    <t>30216</t>
  </si>
  <si>
    <t>培训费</t>
  </si>
  <si>
    <t>预算05-2表</t>
  </si>
  <si>
    <t>单位名称、项目名称</t>
  </si>
  <si>
    <t>项目年度绩效目标</t>
  </si>
  <si>
    <t>一级指标</t>
  </si>
  <si>
    <t>二级指标</t>
  </si>
  <si>
    <t>三级指标</t>
  </si>
  <si>
    <t>指标性质</t>
  </si>
  <si>
    <t>指标值</t>
  </si>
  <si>
    <t>度量单位</t>
  </si>
  <si>
    <t>指标属性</t>
  </si>
  <si>
    <t>指标内容</t>
  </si>
  <si>
    <t>通过上缴个人所得税费，国家税务局返还手续费，用于开展教育教学工作及办理税务工作材料。</t>
  </si>
  <si>
    <t>产出指标</t>
  </si>
  <si>
    <t>数量指标</t>
  </si>
  <si>
    <t>获补学校数</t>
  </si>
  <si>
    <t>=</t>
  </si>
  <si>
    <t>所</t>
  </si>
  <si>
    <t>定量指标</t>
  </si>
  <si>
    <t>反映获补助人员、企业的数量情况，也适用补贴、资助等形式的补助。</t>
  </si>
  <si>
    <t>质量指标</t>
  </si>
  <si>
    <t>获补学校准确率</t>
  </si>
  <si>
    <t>100</t>
  </si>
  <si>
    <t>%</t>
  </si>
  <si>
    <t>反映获补助对象认定的准确性情况。
获补对象准确率=抽检符合标准的补助对象数/抽检实际补助对象数*100%</t>
  </si>
  <si>
    <t>时效指标</t>
  </si>
  <si>
    <t>资金到位率</t>
  </si>
  <si>
    <t>反映补助资金的到位情况。
资金到位率=在时限内到位资金/应到位资金*100%</t>
  </si>
  <si>
    <t>成本指标</t>
  </si>
  <si>
    <t>经济成本指标</t>
  </si>
  <si>
    <t>&gt;=</t>
  </si>
  <si>
    <t>2500</t>
  </si>
  <si>
    <t>元</t>
  </si>
  <si>
    <t>反映国税局返回个人所得税手续费资金情况。</t>
  </si>
  <si>
    <t>效益指标</t>
  </si>
  <si>
    <t>社会效益</t>
  </si>
  <si>
    <t>个税手续费政策知晓率</t>
  </si>
  <si>
    <t>90</t>
  </si>
  <si>
    <t>反映补助政策的宣传效果情况。
政策知晓率=调查中补助政策知晓人数/调查总人数*100%</t>
  </si>
  <si>
    <t>满意度指标</t>
  </si>
  <si>
    <t>服务对象满意度</t>
  </si>
  <si>
    <t>受益单位满意度</t>
  </si>
  <si>
    <t>95</t>
  </si>
  <si>
    <t>反映获补助受益学校的满意程度。</t>
  </si>
  <si>
    <t>2024年11月基础教育统计报表，公办幼儿园在园人数647人测算，年初预算经费388200元。保障学前教育水平，促进幼儿园保教质量的提升和发展，入园率达94%以上。</t>
  </si>
  <si>
    <t>在园人数</t>
  </si>
  <si>
    <t>647</t>
  </si>
  <si>
    <t>反映享受公办幼儿园公用经费幼儿人数</t>
  </si>
  <si>
    <t>获补覆盖率</t>
  </si>
  <si>
    <t>反映政策覆盖公办幼儿园/2025年公办幼儿人数</t>
  </si>
  <si>
    <t>资金当年到位率</t>
  </si>
  <si>
    <t>反映补助资金到位及时情况</t>
  </si>
  <si>
    <t>388200</t>
  </si>
  <si>
    <t>反映2025年学公办幼儿园公用经费的县级补助资金</t>
  </si>
  <si>
    <t>学前三年入园率</t>
  </si>
  <si>
    <t>94</t>
  </si>
  <si>
    <t>反映学前三年入园率，保障入园率不低于94%</t>
  </si>
  <si>
    <t>受益对象满意度</t>
  </si>
  <si>
    <t>92</t>
  </si>
  <si>
    <t>反映获补助受益对象的满意程度。</t>
  </si>
  <si>
    <t>1、弥补家庭教育不足、帮助家长解决不能按时接送孩子困难、保障学生安全、减轻学生校外过重课业负担、2、构建和不断完善课后服务体系，为学生发展搭建更多更好平台，努力营造更加良好的教育生态，从而提高教育人民满意度；4 、使得学校充分发挥中小学校课后服务主渠道作用，结合实际积极作为，充分利用学校在管理、人员、场地、资源等方面的优势，主动承担起学生课后服务责任  。</t>
  </si>
  <si>
    <t>课后服务费收取人数</t>
  </si>
  <si>
    <t>2254</t>
  </si>
  <si>
    <t>人</t>
  </si>
  <si>
    <t>反应课后服务费收取人数</t>
  </si>
  <si>
    <t>参与课后服务管理人数</t>
  </si>
  <si>
    <t>118</t>
  </si>
  <si>
    <t>反应参与课后服务管理人数</t>
  </si>
  <si>
    <t>政策宣传次数</t>
  </si>
  <si>
    <t>次</t>
  </si>
  <si>
    <t>反应政策宣传次数</t>
  </si>
  <si>
    <t>支出事项公示率</t>
  </si>
  <si>
    <t>反应支出事项公示情况</t>
  </si>
  <si>
    <t>课后服务内容课时达标率</t>
  </si>
  <si>
    <t>96</t>
  </si>
  <si>
    <t>反映课后延时服务课程方案应与学习课程方案相匹配、与学生需求相一致</t>
  </si>
  <si>
    <t>1000000</t>
  </si>
  <si>
    <t>反映村完小收取标准</t>
  </si>
  <si>
    <t>服务对象对政策的知晓率</t>
  </si>
  <si>
    <t>反映课后延时服务对象对政策的知晓度</t>
  </si>
  <si>
    <t>参与课后服务人员满意度</t>
  </si>
  <si>
    <t>85</t>
  </si>
  <si>
    <t>反映参与课后服务人员满意度</t>
  </si>
  <si>
    <t>家长和学生满意度</t>
  </si>
  <si>
    <t>反映家长和学生满意度</t>
  </si>
  <si>
    <t>通过集中采购教辅资料，规范教辅资料管理和使用，优化教师教学手段，锻炼学生对新授知识的应用能力，从而不断提升学校教学质量。</t>
  </si>
  <si>
    <t>在校学生数</t>
  </si>
  <si>
    <t>2588</t>
  </si>
  <si>
    <t>反映使用教辅资料人数</t>
  </si>
  <si>
    <t>自愿购买教辅资料政策宣传次数</t>
  </si>
  <si>
    <t>次/年</t>
  </si>
  <si>
    <t>反映学校对补助政策进行宣传的次数。</t>
  </si>
  <si>
    <t>学生自愿购买教辅资料准确率</t>
  </si>
  <si>
    <t>反映购买对象认定的准确性情况。
购买准确率=抽检符合标准的对象数/抽检实际对象数*100%</t>
  </si>
  <si>
    <t>课堂教辅使用率</t>
  </si>
  <si>
    <t>反映教辅在课堂的使用率</t>
  </si>
  <si>
    <t>&lt;=</t>
  </si>
  <si>
    <t>350000</t>
  </si>
  <si>
    <t>反映教辅资料成本情况。</t>
  </si>
  <si>
    <t>学年末学校教学质量下降率</t>
  </si>
  <si>
    <t>10</t>
  </si>
  <si>
    <t>反映下辖完小整体教学质量下降的情况。</t>
  </si>
  <si>
    <t>学生及学生家长满意度</t>
  </si>
  <si>
    <t>反映受益学生及家长满意度</t>
  </si>
  <si>
    <t>受益教师和学校满意度</t>
  </si>
  <si>
    <t>反映教师和学校对教辅使用德满意度</t>
  </si>
  <si>
    <t>通过项目实施改善农村教育办学条件，提高适龄儿童入学率，巩固率，以促进地方办学效益。</t>
  </si>
  <si>
    <t>办公经费专项资金获补对象人数</t>
  </si>
  <si>
    <t>2258</t>
  </si>
  <si>
    <t xml:space="preserve">反映享办公经费专项资金的人数及范围.
</t>
  </si>
  <si>
    <t>获补覆盖率=实际获得补助人数/符合标准人数*100%</t>
  </si>
  <si>
    <t>资金执行率</t>
  </si>
  <si>
    <t>反映补助资金到位及时情况。</t>
  </si>
  <si>
    <t>146450</t>
  </si>
  <si>
    <t>专项资金总额</t>
  </si>
  <si>
    <t>适龄儿童入学率</t>
  </si>
  <si>
    <t>反映适龄儿童入学情况，地方办学水平。</t>
  </si>
  <si>
    <t>可持续影响</t>
  </si>
  <si>
    <t>地方教育持续发展年限</t>
  </si>
  <si>
    <t>年</t>
  </si>
  <si>
    <t>反映义务教育小学阶段享受项目补助的年限=义务教育小学阶段受教育年限</t>
  </si>
  <si>
    <t>学生及家长的满意度</t>
  </si>
  <si>
    <t>反映学生家长对补助政策的满意情况。</t>
  </si>
  <si>
    <t>（1）通过食堂伙食费纳入预算管理，加强食堂经营管理，抓实饭菜的质量、数量、价格、财务监督检查有效促进学校食堂管理和食堂安全，保障学生营养膳食工作，提高学生身体素质，保障资金安全，提高资金使用效益；
（2）按时完成食堂的支出成本核算。</t>
  </si>
  <si>
    <t>学校食堂就餐人数</t>
  </si>
  <si>
    <t>2530</t>
  </si>
  <si>
    <t>反映学校食堂就餐人数情况。</t>
  </si>
  <si>
    <t>伙食费收取情况宣传次数</t>
  </si>
  <si>
    <t>反映收取伙食费政策宣传的次数。</t>
  </si>
  <si>
    <t>伙食费收支公示度</t>
  </si>
  <si>
    <t>公示度=按规定公布事项/按规定应公布事项*100%</t>
  </si>
  <si>
    <t>食堂伙食费兑付率</t>
  </si>
  <si>
    <t>反映食堂兑付供货商资金的情况。
兑付食堂资金率=在时限内兑付资金/应兑付资金*100%</t>
  </si>
  <si>
    <t>1860</t>
  </si>
  <si>
    <t>元/学年</t>
  </si>
  <si>
    <t>反映食堂就餐人员预收伙食费情况。</t>
  </si>
  <si>
    <t>发生食品安全事故次数</t>
  </si>
  <si>
    <t>0</t>
  </si>
  <si>
    <t>反映食堂食品安全情况。</t>
  </si>
  <si>
    <t>反映反映食堂伙食质量状况改善的情况。</t>
  </si>
  <si>
    <t>根据云教函〔2023〕161号文件要求，通过学校完善规范化管理，加强校服管理，充分发挥校服育人和审美功能，达到校园文化提升功能。</t>
  </si>
  <si>
    <t>校服规范学校数</t>
  </si>
  <si>
    <t>反规范校服管理学校数</t>
  </si>
  <si>
    <t>校服政策宣传次数</t>
  </si>
  <si>
    <t>反映政策进行宣传的次数。</t>
  </si>
  <si>
    <t>校服质量达标情况</t>
  </si>
  <si>
    <t>反映校服质量。</t>
  </si>
  <si>
    <t>校服自愿购买发放及时率</t>
  </si>
  <si>
    <t>反映实施学校及时发放校服的情况。
校服发放及时率=在时限内发放校服套数/应发放校服套数*100%</t>
  </si>
  <si>
    <t>200</t>
  </si>
  <si>
    <t>夏装冬装两套校服成本情况。</t>
  </si>
  <si>
    <t>学校校服政策知晓率</t>
  </si>
  <si>
    <t>反映校服政策的宣传效果情况。
政策知晓率=调查中校服政策知晓人数/调查总人数*100%</t>
  </si>
  <si>
    <t>反映获补助受益学生和家长的满意程度。</t>
  </si>
  <si>
    <t>县级资金180140.63元，对家庭经济困难学生提供生活补助，确保义务教育阶段学生不因贫困而辍学，提升义务教育入学率、巩固率的目的。</t>
  </si>
  <si>
    <t>家庭经济困难学生生活补助享受人数</t>
  </si>
  <si>
    <t>反映家庭经济困难学生生活补助享受人数。</t>
  </si>
  <si>
    <t>四类人员庭经济困难学生覆盖率</t>
  </si>
  <si>
    <t>反映四类人员庭经济困难学生生活补助覆盖情况。</t>
  </si>
  <si>
    <t>补助发放及时率</t>
  </si>
  <si>
    <t>反映补助资金发放及时情况。</t>
  </si>
  <si>
    <t>180140.63</t>
  </si>
  <si>
    <t>反映2025年安排家庭经济困难学生生活补助县级资金</t>
  </si>
  <si>
    <t>小学义务教育入学率</t>
  </si>
  <si>
    <t>反映小学义务教育入学情况。</t>
  </si>
  <si>
    <t>义务教育巩固率</t>
  </si>
  <si>
    <t>反映义务教育学生流失情况</t>
  </si>
  <si>
    <t>农村义务教育学生满意度</t>
  </si>
  <si>
    <t>反映农村义务教育学生对补助政策的满意情况。</t>
  </si>
  <si>
    <t>农村义务教育家长满意度</t>
  </si>
  <si>
    <t>反映农村义务教育家长对补助政策的满意情况。</t>
  </si>
  <si>
    <t xml:space="preserve">提高对家庭经济困难儿童、孤儿和残疾儿童给予资助，维护给予公平，达到全面提升学前教育整体水平的目的。入园率提高到94%。					</t>
  </si>
  <si>
    <t>获补对象数</t>
  </si>
  <si>
    <t>反映享受资助经费的人数及范围.</t>
  </si>
  <si>
    <t>获补覆盖率=实际获得补助人数/申请符合标准人数*100%</t>
  </si>
  <si>
    <t>补助资金到位及时率</t>
  </si>
  <si>
    <t>5240.7</t>
  </si>
  <si>
    <t>反映学前教育补助资金的市级补助</t>
  </si>
  <si>
    <t>政策知晓度</t>
  </si>
  <si>
    <t>反映补助政策的宣传效果情况。政策知晓率=调查中补助政策知晓人数/调查总人数*100%</t>
  </si>
  <si>
    <t>提高学龄前儿童入园率</t>
  </si>
  <si>
    <t>反映通过补助支出的执行，提高幼儿入园率</t>
  </si>
  <si>
    <t>2025年大雪山乡中心校基础教育统计报表有在校学生2258人（其中特校在校生，各学校随班就读学生、送教上门学生13人）、寄宿生2012人，县级承担经费（13.5%部分），故本级2025年预算资金为62046元，通过项目实施改善农村教育办学条件，提高适龄儿童入学率，巩固率，以促进地方办学效益。</t>
  </si>
  <si>
    <t>享受生均公用经费获补对象人数</t>
  </si>
  <si>
    <t>2245</t>
  </si>
  <si>
    <t xml:space="preserve">反映享受城乡义务教育阶段公用经费的人数及范围.
</t>
  </si>
  <si>
    <t>小学寄宿生人数</t>
  </si>
  <si>
    <t>2012</t>
  </si>
  <si>
    <t>反映寄宿生人数</t>
  </si>
  <si>
    <t>随班就读、送教上门学生人数</t>
  </si>
  <si>
    <t>13</t>
  </si>
  <si>
    <t>反映享受城乡义务教育阶段特殊教育人数公用经费的人数及范围。</t>
  </si>
  <si>
    <t>62046</t>
  </si>
  <si>
    <t>反映按权事划分2025年县级应承地方部分的</t>
  </si>
  <si>
    <t>控辍保学</t>
  </si>
  <si>
    <t>反映适龄儿童接受教育情况和义务教育小学阶段巩固率及地方办学水平。</t>
  </si>
  <si>
    <t>学生家长的满意度</t>
  </si>
  <si>
    <t>学生的满意度</t>
  </si>
  <si>
    <t>反映学校对补助政策的满意情况。</t>
  </si>
  <si>
    <t>预算06表</t>
  </si>
  <si>
    <t>政府性基金预算支出预算表</t>
  </si>
  <si>
    <t>单位名称：临沧市发展和改革委员会</t>
  </si>
  <si>
    <t>本年政府性基金预算支出</t>
  </si>
  <si>
    <t>注：2025年我部门无政府性基金预算支出预算，故“政府性基金预算支出预算表”为空表。</t>
  </si>
  <si>
    <t>预算07表</t>
  </si>
  <si>
    <t>预算项目</t>
  </si>
  <si>
    <t>采购项目</t>
  </si>
  <si>
    <t>采购目录</t>
  </si>
  <si>
    <t>计量
单位</t>
  </si>
  <si>
    <t>数量</t>
  </si>
  <si>
    <t>面向中小企业预留资金</t>
  </si>
  <si>
    <t>政府性
基金</t>
  </si>
  <si>
    <t>国有资本经营收益</t>
  </si>
  <si>
    <t>财政专户管理的收入</t>
  </si>
  <si>
    <t>注：2025年我部门无部门政府采购预算，故“部门政府采购预算表”为空表。</t>
  </si>
  <si>
    <t>预算08表</t>
  </si>
  <si>
    <t>政府购买服务项目</t>
  </si>
  <si>
    <t>政府购买服务目录</t>
  </si>
  <si>
    <t>注：2025年我部门无部门政府购买服务预算，故“部门政府购买服务预算表”为空表。</t>
  </si>
  <si>
    <t>预算09-1表</t>
  </si>
  <si>
    <t>单位名称（项目）</t>
  </si>
  <si>
    <t>地区</t>
  </si>
  <si>
    <t>政府性基金</t>
  </si>
  <si>
    <t>-</t>
  </si>
  <si>
    <t>注：2025年我部门无县对下转移支付预算，故“县对下转移支付预算表”为空表。</t>
  </si>
  <si>
    <t>预算09-2表</t>
  </si>
  <si>
    <t>注：2025年我部门无县对下转移支付绩效预算，故“县对下转移支付绩效目标表”为空表。</t>
  </si>
  <si>
    <t>预算10表</t>
  </si>
  <si>
    <t>资产类别</t>
  </si>
  <si>
    <t>资产分类代码.名称</t>
  </si>
  <si>
    <t>资产名称</t>
  </si>
  <si>
    <t>计量单位</t>
  </si>
  <si>
    <t>财政部门批复数（元）</t>
  </si>
  <si>
    <t>单价</t>
  </si>
  <si>
    <t>金额</t>
  </si>
  <si>
    <t>注：2025年我部门无新增资产配置预算，故“新增资产配置表”为空表。</t>
  </si>
  <si>
    <t>预算11表</t>
  </si>
  <si>
    <t>上级补助</t>
  </si>
  <si>
    <t>注：2025年我部门上级补助项目支出预算以下达文件为主，故“上级补助项目支出预算表”为空表。</t>
  </si>
  <si>
    <t>预算12表</t>
  </si>
  <si>
    <t>项目级次</t>
  </si>
  <si>
    <t>312 民生类</t>
  </si>
  <si>
    <t>本级</t>
  </si>
  <si>
    <t>313 事业发展类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</si>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</sst>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51">
    <font>
      <sz val="9"/>
      <color rgb="FF000000"/>
      <name val="Microsoft YaHei UI"/>
      <charset val="134"/>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22"/>
      <name val="方正小标宋简体"/>
      <charset val="134"/>
    </font>
    <font>
      <sz val="10"/>
      <color rgb="FFFFFFFF"/>
      <name val="宋体"/>
      <charset val="134"/>
    </font>
    <font>
      <b/>
      <sz val="21"/>
      <color rgb="FF000000"/>
      <name val="宋体"/>
      <charset val="134"/>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9"/>
      <color theme="1"/>
      <name val="宋体"/>
      <charset val="134"/>
    </font>
    <font>
      <sz val="11"/>
      <color rgb="FF000000"/>
      <name val="Times New Roman"/>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仿宋_GB2312"/>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top"/>
      <protection locked="0"/>
    </xf>
    <xf numFmtId="43" fontId="30" fillId="0" borderId="0" applyFont="0" applyFill="0" applyBorder="0" applyAlignment="0" applyProtection="0">
      <alignment vertical="center"/>
    </xf>
    <xf numFmtId="44" fontId="30" fillId="0" borderId="0" applyFont="0" applyFill="0" applyBorder="0" applyAlignment="0" applyProtection="0">
      <alignment vertical="center"/>
    </xf>
    <xf numFmtId="9" fontId="30" fillId="0" borderId="0" applyFont="0" applyFill="0" applyBorder="0" applyAlignment="0" applyProtection="0">
      <alignment vertical="center"/>
    </xf>
    <xf numFmtId="41" fontId="30" fillId="0" borderId="0" applyFont="0" applyFill="0" applyBorder="0" applyAlignment="0" applyProtection="0">
      <alignment vertical="center"/>
    </xf>
    <xf numFmtId="42" fontId="30"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0" fillId="3" borderId="14"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15" applyNumberFormat="0" applyFill="0" applyAlignment="0" applyProtection="0">
      <alignment vertical="center"/>
    </xf>
    <xf numFmtId="0" fontId="37" fillId="0" borderId="15" applyNumberFormat="0" applyFill="0" applyAlignment="0" applyProtection="0">
      <alignment vertical="center"/>
    </xf>
    <xf numFmtId="0" fontId="38" fillId="0" borderId="16" applyNumberFormat="0" applyFill="0" applyAlignment="0" applyProtection="0">
      <alignment vertical="center"/>
    </xf>
    <xf numFmtId="0" fontId="38" fillId="0" borderId="0" applyNumberFormat="0" applyFill="0" applyBorder="0" applyAlignment="0" applyProtection="0">
      <alignment vertical="center"/>
    </xf>
    <xf numFmtId="0" fontId="39" fillId="4" borderId="17" applyNumberFormat="0" applyAlignment="0" applyProtection="0">
      <alignment vertical="center"/>
    </xf>
    <xf numFmtId="0" fontId="40" fillId="5" borderId="18" applyNumberFormat="0" applyAlignment="0" applyProtection="0">
      <alignment vertical="center"/>
    </xf>
    <xf numFmtId="0" fontId="41" fillId="5" borderId="17" applyNumberFormat="0" applyAlignment="0" applyProtection="0">
      <alignment vertical="center"/>
    </xf>
    <xf numFmtId="0" fontId="42" fillId="6" borderId="19" applyNumberFormat="0" applyAlignment="0" applyProtection="0">
      <alignment vertical="center"/>
    </xf>
    <xf numFmtId="0" fontId="43" fillId="0" borderId="20" applyNumberFormat="0" applyFill="0" applyAlignment="0" applyProtection="0">
      <alignment vertical="center"/>
    </xf>
    <xf numFmtId="0" fontId="44" fillId="0" borderId="21" applyNumberFormat="0" applyFill="0" applyAlignment="0" applyProtection="0">
      <alignment vertical="center"/>
    </xf>
    <xf numFmtId="0" fontId="45" fillId="7" borderId="0" applyNumberFormat="0" applyBorder="0" applyAlignment="0" applyProtection="0">
      <alignment vertical="center"/>
    </xf>
    <xf numFmtId="0" fontId="46" fillId="8" borderId="0" applyNumberFormat="0" applyBorder="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9" fillId="11" borderId="0" applyNumberFormat="0" applyBorder="0" applyAlignment="0" applyProtection="0">
      <alignment vertical="center"/>
    </xf>
    <xf numFmtId="0" fontId="49" fillId="12" borderId="0" applyNumberFormat="0" applyBorder="0" applyAlignment="0" applyProtection="0">
      <alignment vertical="center"/>
    </xf>
    <xf numFmtId="0" fontId="48" fillId="13" borderId="0" applyNumberFormat="0" applyBorder="0" applyAlignment="0" applyProtection="0">
      <alignment vertical="center"/>
    </xf>
    <xf numFmtId="0" fontId="48" fillId="14" borderId="0" applyNumberFormat="0" applyBorder="0" applyAlignment="0" applyProtection="0">
      <alignment vertical="center"/>
    </xf>
    <xf numFmtId="0" fontId="49" fillId="15" borderId="0" applyNumberFormat="0" applyBorder="0" applyAlignment="0" applyProtection="0">
      <alignment vertical="center"/>
    </xf>
    <xf numFmtId="0" fontId="49" fillId="16" borderId="0" applyNumberFormat="0" applyBorder="0" applyAlignment="0" applyProtection="0">
      <alignment vertical="center"/>
    </xf>
    <xf numFmtId="0" fontId="48" fillId="17" borderId="0" applyNumberFormat="0" applyBorder="0" applyAlignment="0" applyProtection="0">
      <alignment vertical="center"/>
    </xf>
    <xf numFmtId="0" fontId="48" fillId="18" borderId="0" applyNumberFormat="0" applyBorder="0" applyAlignment="0" applyProtection="0">
      <alignment vertical="center"/>
    </xf>
    <xf numFmtId="0" fontId="49" fillId="19" borderId="0" applyNumberFormat="0" applyBorder="0" applyAlignment="0" applyProtection="0">
      <alignment vertical="center"/>
    </xf>
    <xf numFmtId="0" fontId="49"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9" fillId="23" borderId="0" applyNumberFormat="0" applyBorder="0" applyAlignment="0" applyProtection="0">
      <alignment vertical="center"/>
    </xf>
    <xf numFmtId="0" fontId="49" fillId="24" borderId="0" applyNumberFormat="0" applyBorder="0" applyAlignment="0" applyProtection="0">
      <alignment vertical="center"/>
    </xf>
    <xf numFmtId="0" fontId="48" fillId="25" borderId="0" applyNumberFormat="0" applyBorder="0" applyAlignment="0" applyProtection="0">
      <alignment vertical="center"/>
    </xf>
    <xf numFmtId="0" fontId="48" fillId="26" borderId="0" applyNumberFormat="0" applyBorder="0" applyAlignment="0" applyProtection="0">
      <alignment vertical="center"/>
    </xf>
    <xf numFmtId="0" fontId="49" fillId="27" borderId="0" applyNumberFormat="0" applyBorder="0" applyAlignment="0" applyProtection="0">
      <alignment vertical="center"/>
    </xf>
    <xf numFmtId="0" fontId="49" fillId="28" borderId="0" applyNumberFormat="0" applyBorder="0" applyAlignment="0" applyProtection="0">
      <alignment vertical="center"/>
    </xf>
    <xf numFmtId="0" fontId="48" fillId="29" borderId="0" applyNumberFormat="0" applyBorder="0" applyAlignment="0" applyProtection="0">
      <alignment vertical="center"/>
    </xf>
    <xf numFmtId="0" fontId="48" fillId="30" borderId="0" applyNumberFormat="0" applyBorder="0" applyAlignment="0" applyProtection="0">
      <alignment vertical="center"/>
    </xf>
    <xf numFmtId="0" fontId="49" fillId="31" borderId="0" applyNumberFormat="0" applyBorder="0" applyAlignment="0" applyProtection="0">
      <alignment vertical="center"/>
    </xf>
    <xf numFmtId="0" fontId="49" fillId="32" borderId="0" applyNumberFormat="0" applyBorder="0" applyAlignment="0" applyProtection="0">
      <alignment vertical="center"/>
    </xf>
    <xf numFmtId="0" fontId="48" fillId="33" borderId="0" applyNumberFormat="0" applyBorder="0" applyAlignment="0" applyProtection="0">
      <alignment vertical="center"/>
    </xf>
    <xf numFmtId="176" fontId="7" fillId="0" borderId="7">
      <alignment horizontal="right" vertical="center"/>
    </xf>
    <xf numFmtId="49" fontId="7" fillId="0" borderId="7">
      <alignment horizontal="left" vertical="center" wrapText="1"/>
    </xf>
    <xf numFmtId="176" fontId="7" fillId="0" borderId="7">
      <alignment horizontal="right" vertical="center"/>
    </xf>
    <xf numFmtId="177" fontId="7" fillId="0" borderId="7">
      <alignment horizontal="right" vertical="center"/>
    </xf>
    <xf numFmtId="178" fontId="7" fillId="0" borderId="7">
      <alignment horizontal="right" vertical="center"/>
    </xf>
    <xf numFmtId="179" fontId="7" fillId="0" borderId="7">
      <alignment horizontal="right" vertical="center"/>
    </xf>
    <xf numFmtId="10" fontId="7" fillId="0" borderId="7">
      <alignment horizontal="right" vertical="center"/>
    </xf>
    <xf numFmtId="180" fontId="7" fillId="0" borderId="7">
      <alignment horizontal="right" vertical="center"/>
    </xf>
    <xf numFmtId="0" fontId="7" fillId="0" borderId="0">
      <alignment vertical="top"/>
      <protection locked="0"/>
    </xf>
  </cellStyleXfs>
  <cellXfs count="217">
    <xf numFmtId="0" fontId="0" fillId="0" borderId="0" xfId="0" applyFont="1">
      <alignment vertical="top"/>
      <protection locked="0"/>
    </xf>
    <xf numFmtId="0" fontId="1" fillId="0" borderId="0" xfId="0" applyFont="1" applyAlignment="1">
      <alignment vertical="center"/>
      <protection locked="0"/>
    </xf>
    <xf numFmtId="49" fontId="2" fillId="0" borderId="0" xfId="0" applyNumberFormat="1" applyFont="1" applyAlignment="1" applyProtection="1">
      <alignment vertical="center"/>
    </xf>
    <xf numFmtId="0" fontId="2" fillId="0" borderId="0" xfId="0" applyFont="1" applyAlignment="1" applyProtection="1">
      <alignment vertical="center"/>
    </xf>
    <xf numFmtId="0" fontId="2" fillId="0" borderId="0" xfId="0" applyFont="1" applyAlignment="1">
      <alignment horizontal="right" vertical="center"/>
      <protection locked="0"/>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5" fillId="0" borderId="0" xfId="0" applyFont="1" applyAlignment="1">
      <alignment horizontal="left" vertical="center"/>
      <protection locked="0"/>
    </xf>
    <xf numFmtId="0" fontId="6" fillId="0" borderId="0" xfId="0" applyFont="1" applyAlignment="1" applyProtection="1">
      <alignment horizontal="left" vertical="center"/>
    </xf>
    <xf numFmtId="0" fontId="6" fillId="0" borderId="0" xfId="0" applyFont="1" applyAlignment="1" applyProtection="1">
      <alignment vertical="center"/>
    </xf>
    <xf numFmtId="0" fontId="6" fillId="0" borderId="1" xfId="0" applyFont="1" applyBorder="1" applyAlignment="1">
      <alignment horizontal="center" vertical="center" wrapText="1"/>
      <protection locked="0"/>
    </xf>
    <xf numFmtId="0" fontId="6"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lignment horizontal="center" vertical="center" wrapText="1"/>
      <protection locked="0"/>
    </xf>
    <xf numFmtId="0" fontId="6" fillId="0" borderId="5" xfId="0" applyFont="1" applyBorder="1" applyAlignment="1" applyProtection="1">
      <alignment horizontal="center" vertical="center" wrapText="1"/>
    </xf>
    <xf numFmtId="0" fontId="6" fillId="0" borderId="6"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xf>
    <xf numFmtId="0" fontId="2" fillId="0" borderId="7" xfId="0" applyFont="1" applyBorder="1" applyAlignment="1">
      <alignment horizontal="center" vertical="center"/>
      <protection locked="0"/>
    </xf>
    <xf numFmtId="0" fontId="5" fillId="0" borderId="7" xfId="0" applyFont="1" applyBorder="1" applyAlignment="1">
      <alignment horizontal="left" vertical="center" wrapText="1"/>
      <protection locked="0"/>
    </xf>
    <xf numFmtId="0" fontId="5" fillId="0" borderId="7" xfId="0" applyFont="1" applyBorder="1" applyAlignment="1">
      <alignment horizontal="left" vertical="center"/>
      <protection locked="0"/>
    </xf>
    <xf numFmtId="176" fontId="7" fillId="0" borderId="7" xfId="0" applyNumberFormat="1" applyFont="1" applyBorder="1" applyAlignment="1">
      <alignment horizontal="right" vertical="center"/>
      <protection locked="0"/>
    </xf>
    <xf numFmtId="49" fontId="7" fillId="0" borderId="7" xfId="50" applyNumberFormat="1" applyFont="1" applyBorder="1" applyProtection="1">
      <alignment horizontal="left" vertical="center" wrapText="1"/>
      <protection locked="0"/>
    </xf>
    <xf numFmtId="0" fontId="5" fillId="0" borderId="2" xfId="0" applyFont="1" applyBorder="1" applyAlignment="1">
      <alignment horizontal="center" vertical="center" wrapText="1"/>
      <protection locked="0"/>
    </xf>
    <xf numFmtId="0" fontId="5" fillId="0" borderId="3" xfId="0" applyFont="1" applyBorder="1" applyAlignment="1">
      <alignment horizontal="left" vertical="center" wrapText="1"/>
      <protection locked="0"/>
    </xf>
    <xf numFmtId="0" fontId="5" fillId="0" borderId="4" xfId="0" applyFont="1" applyBorder="1" applyAlignment="1">
      <alignment horizontal="left" vertical="center" wrapText="1"/>
      <protection locked="0"/>
    </xf>
    <xf numFmtId="49" fontId="2" fillId="0" borderId="0" xfId="0" applyNumberFormat="1" applyFont="1" applyAlignment="1" applyProtection="1"/>
    <xf numFmtId="0" fontId="2" fillId="0" borderId="0" xfId="0" applyFont="1" applyAlignment="1" applyProtection="1"/>
    <xf numFmtId="0" fontId="6" fillId="0" borderId="1"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6" xfId="0" applyFont="1" applyBorder="1" applyAlignment="1" applyProtection="1">
      <alignment horizontal="center" vertical="center"/>
    </xf>
    <xf numFmtId="0" fontId="5" fillId="0" borderId="7" xfId="0" applyFont="1" applyBorder="1" applyAlignment="1" applyProtection="1">
      <alignment horizontal="left" vertical="center" wrapText="1"/>
    </xf>
    <xf numFmtId="0" fontId="2" fillId="0" borderId="2" xfId="0" applyFont="1" applyBorder="1" applyAlignment="1">
      <alignment horizontal="center" vertical="center" wrapText="1"/>
      <protection locked="0"/>
    </xf>
    <xf numFmtId="0" fontId="5" fillId="0" borderId="3" xfId="0" applyFont="1" applyBorder="1" applyAlignment="1" applyProtection="1">
      <alignment horizontal="left" vertical="center"/>
    </xf>
    <xf numFmtId="0" fontId="5" fillId="0" borderId="4" xfId="0" applyFont="1" applyBorder="1" applyAlignment="1" applyProtection="1">
      <alignment horizontal="left" vertical="center"/>
    </xf>
    <xf numFmtId="0" fontId="0" fillId="0" borderId="0" xfId="0" applyFont="1" applyAlignment="1">
      <alignment horizontal="left" vertical="top"/>
      <protection locked="0"/>
    </xf>
    <xf numFmtId="0" fontId="5" fillId="0" borderId="0" xfId="0" applyFont="1" applyAlignment="1">
      <alignment horizontal="right" vertical="center"/>
      <protection locked="0"/>
    </xf>
    <xf numFmtId="0" fontId="5" fillId="0" borderId="0" xfId="0" applyFont="1" applyAlignment="1" applyProtection="1">
      <alignment horizontal="right" vertical="center"/>
    </xf>
    <xf numFmtId="0" fontId="3" fillId="0" borderId="0" xfId="0" applyFont="1" applyAlignment="1" applyProtection="1">
      <alignment horizontal="center" vertical="center" wrapText="1"/>
    </xf>
    <xf numFmtId="0" fontId="5" fillId="0" borderId="0" xfId="0" applyFont="1" applyAlignment="1" applyProtection="1">
      <alignment horizontal="left" vertical="center"/>
    </xf>
    <xf numFmtId="0" fontId="2" fillId="0" borderId="0" xfId="0" applyFont="1" applyAlignment="1" applyProtection="1">
      <alignment horizontal="right" vertical="center" wrapText="1"/>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5" fillId="0" borderId="7" xfId="0" applyFont="1" applyBorder="1" applyAlignment="1" applyProtection="1">
      <alignment vertical="center" wrapText="1"/>
    </xf>
    <xf numFmtId="180" fontId="7" fillId="0" borderId="7" xfId="56" applyNumberFormat="1" applyFont="1" applyBorder="1" applyProtection="1">
      <alignment horizontal="right" vertical="center"/>
      <protection locked="0"/>
    </xf>
    <xf numFmtId="0" fontId="5" fillId="0" borderId="3" xfId="0" applyFont="1" applyBorder="1" applyAlignment="1">
      <alignment horizontal="center" vertical="center" wrapText="1"/>
      <protection locked="0"/>
    </xf>
    <xf numFmtId="0" fontId="5" fillId="0" borderId="4" xfId="0" applyFont="1" applyBorder="1" applyAlignment="1">
      <alignment horizontal="center" vertical="center" wrapText="1"/>
      <protection locked="0"/>
    </xf>
    <xf numFmtId="0" fontId="4" fillId="0" borderId="0" xfId="0" applyFont="1" applyAlignment="1">
      <alignment horizontal="center" vertical="center"/>
      <protection locked="0"/>
    </xf>
    <xf numFmtId="0" fontId="5" fillId="0" borderId="0" xfId="0" applyFont="1">
      <alignment vertical="top"/>
      <protection locked="0"/>
    </xf>
    <xf numFmtId="0" fontId="6" fillId="0" borderId="7" xfId="0" applyFont="1" applyBorder="1" applyAlignment="1">
      <alignment horizontal="center" vertical="center"/>
      <protection locked="0"/>
    </xf>
    <xf numFmtId="0" fontId="5" fillId="0" borderId="7" xfId="0" applyFont="1" applyBorder="1" applyAlignment="1" applyProtection="1">
      <alignment horizontal="center" vertical="center" wrapText="1"/>
    </xf>
    <xf numFmtId="0" fontId="5" fillId="0" borderId="7" xfId="0" applyFont="1" applyBorder="1" applyAlignment="1">
      <alignment horizontal="center" vertical="center"/>
      <protection locked="0"/>
    </xf>
    <xf numFmtId="0" fontId="5" fillId="0" borderId="7" xfId="0" applyFont="1" applyBorder="1" applyAlignment="1">
      <alignment horizontal="center" vertical="center" wrapText="1"/>
      <protection locked="0"/>
    </xf>
    <xf numFmtId="0" fontId="2" fillId="0" borderId="0" xfId="0" applyFont="1" applyAlignment="1" applyProtection="1">
      <alignment horizontal="right" vertical="center"/>
    </xf>
    <xf numFmtId="0" fontId="8" fillId="0" borderId="0" xfId="0" applyFont="1" applyAlignment="1">
      <alignment horizontal="center" vertical="center" wrapText="1"/>
      <protection locked="0"/>
    </xf>
    <xf numFmtId="0" fontId="5" fillId="0" borderId="0" xfId="0" applyFont="1" applyAlignment="1" applyProtection="1">
      <alignment horizontal="left" vertical="center" wrapText="1"/>
    </xf>
    <xf numFmtId="0" fontId="6" fillId="0" borderId="0" xfId="0" applyFont="1" applyAlignment="1" applyProtection="1">
      <alignment wrapText="1"/>
    </xf>
    <xf numFmtId="0" fontId="2" fillId="0" borderId="0" xfId="0" applyFont="1" applyAlignment="1" applyProtection="1">
      <alignment horizontal="right" wrapText="1"/>
    </xf>
    <xf numFmtId="0" fontId="2" fillId="0" borderId="0" xfId="0" applyFont="1" applyAlignment="1" applyProtection="1">
      <alignment wrapText="1"/>
    </xf>
    <xf numFmtId="0" fontId="5" fillId="0" borderId="0" xfId="0" applyFont="1" applyAlignment="1">
      <alignment horizontal="right"/>
      <protection locked="0"/>
    </xf>
    <xf numFmtId="0" fontId="6" fillId="0" borderId="3" xfId="0" applyFont="1" applyBorder="1" applyAlignment="1">
      <alignment horizontal="center" vertical="center"/>
      <protection locked="0"/>
    </xf>
    <xf numFmtId="0" fontId="6" fillId="0" borderId="8"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0" fillId="0" borderId="0" xfId="0" applyFont="1" applyAlignment="1">
      <alignment vertical="top"/>
      <protection locked="0"/>
    </xf>
    <xf numFmtId="0" fontId="2" fillId="0" borderId="0" xfId="0" applyFont="1" applyAlignment="1">
      <protection locked="0"/>
    </xf>
    <xf numFmtId="0" fontId="5" fillId="0" borderId="0" xfId="0" applyFont="1" applyAlignment="1">
      <alignment vertical="top" wrapText="1"/>
      <protection locked="0"/>
    </xf>
    <xf numFmtId="0" fontId="4" fillId="0" borderId="0" xfId="0" applyFont="1" applyAlignment="1" applyProtection="1">
      <alignment horizontal="center" vertical="center" wrapText="1"/>
    </xf>
    <xf numFmtId="0" fontId="4" fillId="0" borderId="0" xfId="0" applyFont="1" applyAlignment="1">
      <alignment horizontal="center" vertical="center" wrapText="1"/>
      <protection locked="0"/>
    </xf>
    <xf numFmtId="0" fontId="6" fillId="0" borderId="0" xfId="0" applyFont="1" applyAlignment="1">
      <protection locked="0"/>
    </xf>
    <xf numFmtId="0" fontId="6" fillId="0" borderId="9" xfId="0" applyFont="1" applyBorder="1" applyAlignment="1" applyProtection="1">
      <alignment horizontal="center" vertical="center" wrapText="1"/>
    </xf>
    <xf numFmtId="0" fontId="6" fillId="0" borderId="9"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10" xfId="0" applyFont="1" applyBorder="1" applyAlignment="1" applyProtection="1">
      <alignment horizontal="center" vertical="center" wrapText="1"/>
    </xf>
    <xf numFmtId="0" fontId="6" fillId="0" borderId="10" xfId="0" applyFont="1" applyBorder="1" applyAlignment="1">
      <alignment horizontal="center" vertical="center" wrapText="1"/>
      <protection locked="0"/>
    </xf>
    <xf numFmtId="0" fontId="6" fillId="0" borderId="11" xfId="0" applyFont="1" applyBorder="1" applyAlignment="1" applyProtection="1">
      <alignment horizontal="center" vertical="center" wrapText="1"/>
    </xf>
    <xf numFmtId="0" fontId="6" fillId="0" borderId="11" xfId="0" applyFont="1" applyBorder="1" applyAlignment="1">
      <alignment horizontal="center" vertical="center" wrapText="1"/>
      <protection locked="0"/>
    </xf>
    <xf numFmtId="3" fontId="6" fillId="0" borderId="6" xfId="0" applyNumberFormat="1" applyFont="1" applyBorder="1" applyAlignment="1" applyProtection="1">
      <alignment horizontal="center" vertical="center"/>
    </xf>
    <xf numFmtId="0" fontId="5" fillId="0" borderId="6" xfId="0" applyFont="1" applyBorder="1" applyAlignment="1" applyProtection="1">
      <alignment horizontal="left" vertical="center" wrapText="1"/>
    </xf>
    <xf numFmtId="0" fontId="5" fillId="0" borderId="11" xfId="0" applyFont="1" applyBorder="1" applyAlignment="1" applyProtection="1">
      <alignment horizontal="left" vertical="center" wrapText="1"/>
    </xf>
    <xf numFmtId="0" fontId="5" fillId="0" borderId="11" xfId="0" applyFont="1" applyBorder="1" applyAlignment="1">
      <alignment horizontal="left" vertical="center" wrapText="1"/>
      <protection locked="0"/>
    </xf>
    <xf numFmtId="0" fontId="5" fillId="0" borderId="12" xfId="0" applyFont="1" applyBorder="1" applyAlignment="1" applyProtection="1">
      <alignment horizontal="center" vertical="center"/>
    </xf>
    <xf numFmtId="0" fontId="5" fillId="0" borderId="13" xfId="0" applyFont="1" applyBorder="1" applyAlignment="1" applyProtection="1">
      <alignment horizontal="left" vertical="center"/>
    </xf>
    <xf numFmtId="0" fontId="5" fillId="0" borderId="13" xfId="0" applyFont="1" applyBorder="1" applyAlignment="1">
      <alignment horizontal="left" vertical="center"/>
      <protection locked="0"/>
    </xf>
    <xf numFmtId="0" fontId="5" fillId="0" borderId="0" xfId="0" applyFont="1" applyAlignment="1">
      <alignment horizontal="right" vertical="center" wrapText="1"/>
      <protection locked="0"/>
    </xf>
    <xf numFmtId="0" fontId="5" fillId="0" borderId="0" xfId="0" applyFont="1" applyAlignment="1" applyProtection="1">
      <alignment horizontal="right" vertical="center" wrapText="1"/>
    </xf>
    <xf numFmtId="0" fontId="5" fillId="0" borderId="0" xfId="0" applyFont="1" applyAlignment="1">
      <alignment horizontal="right" wrapText="1"/>
      <protection locked="0"/>
    </xf>
    <xf numFmtId="0" fontId="6" fillId="0" borderId="13" xfId="0" applyFont="1" applyBorder="1" applyAlignment="1" applyProtection="1">
      <alignment horizontal="center" vertical="center" wrapText="1"/>
    </xf>
    <xf numFmtId="0" fontId="6" fillId="0" borderId="13" xfId="0" applyFont="1" applyBorder="1" applyAlignment="1">
      <alignment horizontal="center" vertical="center"/>
      <protection locked="0"/>
    </xf>
    <xf numFmtId="0" fontId="6" fillId="0" borderId="13" xfId="0" applyFont="1" applyBorder="1" applyAlignment="1">
      <alignment horizontal="center" vertical="center" wrapText="1"/>
      <protection locked="0"/>
    </xf>
    <xf numFmtId="0" fontId="6" fillId="0" borderId="7" xfId="0" applyFont="1" applyBorder="1" applyAlignment="1">
      <alignment horizontal="center" vertical="center" wrapText="1"/>
      <protection locked="0"/>
    </xf>
    <xf numFmtId="0" fontId="6" fillId="0" borderId="0" xfId="0" applyFont="1" applyAlignment="1" applyProtection="1"/>
    <xf numFmtId="0" fontId="6" fillId="0" borderId="11" xfId="0" applyFont="1" applyBorder="1" applyAlignment="1" applyProtection="1">
      <alignment horizontal="center" vertical="center"/>
    </xf>
    <xf numFmtId="0" fontId="6" fillId="0" borderId="11" xfId="0" applyFont="1" applyBorder="1" applyAlignment="1">
      <alignment horizontal="center" vertical="center"/>
      <protection locked="0"/>
    </xf>
    <xf numFmtId="0" fontId="5" fillId="0" borderId="11" xfId="0" applyFont="1" applyBorder="1" applyAlignment="1" applyProtection="1">
      <alignment horizontal="right" vertical="center"/>
    </xf>
    <xf numFmtId="3" fontId="5" fillId="0" borderId="11" xfId="0" applyNumberFormat="1" applyFont="1" applyBorder="1" applyAlignment="1" applyProtection="1">
      <alignment horizontal="right" vertical="center"/>
    </xf>
    <xf numFmtId="0" fontId="9" fillId="0" borderId="0" xfId="0" applyFont="1" applyAlignment="1">
      <alignment horizontal="right"/>
      <protection locked="0"/>
    </xf>
    <xf numFmtId="49" fontId="9" fillId="0" borderId="0" xfId="0" applyNumberFormat="1" applyFont="1" applyAlignment="1">
      <protection locked="0"/>
    </xf>
    <xf numFmtId="0" fontId="2" fillId="0" borderId="0" xfId="0" applyFont="1" applyAlignment="1" applyProtection="1">
      <alignment horizontal="right"/>
    </xf>
    <xf numFmtId="0" fontId="3" fillId="0" borderId="0" xfId="0" applyFont="1" applyAlignment="1">
      <alignment horizontal="center" vertical="center" wrapText="1"/>
      <protection locked="0"/>
    </xf>
    <xf numFmtId="0" fontId="10" fillId="0" borderId="0" xfId="0" applyFont="1" applyAlignment="1">
      <alignment horizontal="center" vertical="center" wrapText="1"/>
      <protection locked="0"/>
    </xf>
    <xf numFmtId="0" fontId="10" fillId="0" borderId="0" xfId="0" applyFont="1" applyAlignment="1">
      <alignment horizontal="center" vertical="center"/>
      <protection locked="0"/>
    </xf>
    <xf numFmtId="0" fontId="10" fillId="0" borderId="0" xfId="0" applyFont="1" applyAlignment="1" applyProtection="1">
      <alignment horizontal="center" vertical="center"/>
    </xf>
    <xf numFmtId="0" fontId="6" fillId="0" borderId="1" xfId="0" applyFont="1" applyBorder="1" applyAlignment="1">
      <alignment horizontal="center" vertical="center"/>
      <protection locked="0"/>
    </xf>
    <xf numFmtId="49" fontId="6" fillId="0" borderId="9" xfId="0" applyNumberFormat="1" applyFont="1" applyBorder="1" applyAlignment="1">
      <alignment horizontal="center" vertical="center" wrapText="1"/>
      <protection locked="0"/>
    </xf>
    <xf numFmtId="0" fontId="6" fillId="0" borderId="9" xfId="0" applyFont="1" applyBorder="1" applyAlignment="1">
      <alignment horizontal="center" vertical="center"/>
      <protection locked="0"/>
    </xf>
    <xf numFmtId="0" fontId="6" fillId="0" borderId="6" xfId="0" applyFont="1" applyBorder="1" applyAlignment="1">
      <alignment horizontal="center" vertical="center"/>
      <protection locked="0"/>
    </xf>
    <xf numFmtId="49" fontId="6" fillId="0" borderId="11" xfId="0" applyNumberFormat="1" applyFont="1" applyBorder="1" applyAlignment="1">
      <alignment horizontal="center" vertical="center" wrapText="1"/>
      <protection locked="0"/>
    </xf>
    <xf numFmtId="49" fontId="6" fillId="0" borderId="11" xfId="0" applyNumberFormat="1" applyFont="1" applyBorder="1" applyAlignment="1">
      <alignment horizontal="center" vertical="center"/>
      <protection locked="0"/>
    </xf>
    <xf numFmtId="0" fontId="5" fillId="0" borderId="6" xfId="0" applyFont="1" applyBorder="1" applyAlignment="1">
      <alignment horizontal="left" vertical="center" wrapText="1"/>
      <protection locked="0"/>
    </xf>
    <xf numFmtId="0" fontId="2" fillId="0" borderId="2" xfId="0" applyFont="1" applyBorder="1" applyAlignment="1">
      <alignment horizontal="center" vertical="center"/>
      <protection locked="0"/>
    </xf>
    <xf numFmtId="0" fontId="2" fillId="0" borderId="3" xfId="0" applyFont="1" applyBorder="1" applyAlignment="1">
      <alignment horizontal="center" vertical="center"/>
      <protection locked="0"/>
    </xf>
    <xf numFmtId="0" fontId="2" fillId="0" borderId="4" xfId="0" applyFont="1" applyBorder="1" applyAlignment="1">
      <alignment horizontal="center" vertical="center"/>
      <protection locked="0"/>
    </xf>
    <xf numFmtId="3" fontId="6" fillId="0" borderId="7" xfId="0" applyNumberFormat="1" applyFont="1" applyBorder="1" applyAlignment="1" applyProtection="1">
      <alignment horizontal="center" vertical="center"/>
    </xf>
    <xf numFmtId="0" fontId="5" fillId="0" borderId="7" xfId="0" applyFont="1" applyBorder="1" applyAlignment="1" applyProtection="1">
      <alignment horizontal="left" vertical="center" wrapText="1" indent="1"/>
    </xf>
    <xf numFmtId="0" fontId="5" fillId="0" borderId="1" xfId="0" applyFont="1" applyBorder="1" applyAlignment="1">
      <alignment horizontal="center" vertical="center" wrapText="1"/>
      <protection locked="0"/>
    </xf>
    <xf numFmtId="0" fontId="5" fillId="0" borderId="5" xfId="0" applyFont="1" applyBorder="1" applyAlignment="1">
      <alignment horizontal="center" vertical="center" wrapText="1"/>
      <protection locked="0"/>
    </xf>
    <xf numFmtId="0" fontId="5" fillId="0" borderId="6" xfId="0" applyFont="1" applyBorder="1" applyAlignment="1">
      <alignment horizontal="center" vertical="center" wrapText="1"/>
      <protection locked="0"/>
    </xf>
    <xf numFmtId="0" fontId="5" fillId="0" borderId="1"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3" fontId="2" fillId="0" borderId="7" xfId="0" applyNumberFormat="1" applyFont="1" applyBorder="1" applyAlignment="1" applyProtection="1">
      <alignment horizontal="center" vertical="center"/>
    </xf>
    <xf numFmtId="0" fontId="2" fillId="0" borderId="7" xfId="0" applyFont="1" applyBorder="1" applyAlignment="1" applyProtection="1">
      <alignment vertical="center"/>
    </xf>
    <xf numFmtId="0" fontId="6" fillId="0" borderId="8"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12" xfId="0" applyFont="1" applyBorder="1" applyAlignment="1">
      <alignment horizontal="center" vertical="center" wrapText="1"/>
      <protection locked="0"/>
    </xf>
    <xf numFmtId="0" fontId="6" fillId="0" borderId="5" xfId="0" applyFont="1" applyBorder="1" applyAlignment="1">
      <alignment horizontal="center" vertical="center"/>
      <protection locked="0"/>
    </xf>
    <xf numFmtId="0" fontId="2" fillId="0" borderId="0" xfId="0" applyFont="1">
      <alignment vertical="top"/>
      <protection locked="0"/>
    </xf>
    <xf numFmtId="49" fontId="2" fillId="0" borderId="0" xfId="0" applyNumberFormat="1" applyFont="1" applyAlignment="1">
      <protection locked="0"/>
    </xf>
    <xf numFmtId="0" fontId="3" fillId="0" borderId="0" xfId="0" applyFont="1" applyAlignment="1">
      <alignment horizontal="center" vertical="center"/>
      <protection locked="0"/>
    </xf>
    <xf numFmtId="0" fontId="6" fillId="0" borderId="0" xfId="0" applyFont="1" applyAlignment="1">
      <alignment horizontal="left" vertical="center"/>
      <protection locked="0"/>
    </xf>
    <xf numFmtId="0" fontId="6" fillId="0" borderId="2" xfId="0" applyFont="1" applyBorder="1" applyAlignment="1">
      <alignment horizontal="center" vertical="center"/>
      <protection locked="0"/>
    </xf>
    <xf numFmtId="3" fontId="2"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xf>
    <xf numFmtId="0" fontId="5" fillId="0" borderId="3" xfId="0" applyFont="1" applyBorder="1" applyAlignment="1">
      <alignment horizontal="left" vertical="center"/>
      <protection locked="0"/>
    </xf>
    <xf numFmtId="0" fontId="5" fillId="0" borderId="4" xfId="0" applyFont="1" applyBorder="1" applyAlignment="1">
      <alignment horizontal="left" vertical="center"/>
      <protection locked="0"/>
    </xf>
    <xf numFmtId="0" fontId="6" fillId="0" borderId="4" xfId="0" applyFont="1" applyBorder="1" applyAlignment="1">
      <alignment horizontal="center" vertical="center"/>
      <protection locked="0"/>
    </xf>
    <xf numFmtId="0" fontId="6" fillId="0" borderId="2"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2" fillId="0" borderId="0" xfId="0" applyFont="1" applyAlignment="1" applyProtection="1">
      <alignment horizontal="center"/>
    </xf>
    <xf numFmtId="0" fontId="11" fillId="0" borderId="0" xfId="0" applyFont="1" applyAlignment="1" applyProtection="1">
      <alignment horizontal="center" wrapText="1"/>
    </xf>
    <xf numFmtId="0" fontId="2" fillId="0" borderId="0" xfId="0" applyFont="1" applyAlignment="1" applyProtection="1">
      <alignment horizontal="center" wrapText="1"/>
    </xf>
    <xf numFmtId="0" fontId="12" fillId="0" borderId="6" xfId="0" applyFont="1" applyBorder="1" applyAlignment="1">
      <alignment horizontal="center" vertical="center" wrapText="1"/>
      <protection locked="0"/>
    </xf>
    <xf numFmtId="0" fontId="13" fillId="0" borderId="7" xfId="0" applyFont="1" applyBorder="1" applyAlignment="1">
      <alignment horizontal="center" vertical="center"/>
      <protection locked="0"/>
    </xf>
    <xf numFmtId="0" fontId="14" fillId="0" borderId="7" xfId="0" applyFont="1" applyBorder="1" applyAlignment="1">
      <alignment horizontal="center" vertical="center"/>
      <protection locked="0"/>
    </xf>
    <xf numFmtId="0" fontId="15" fillId="0" borderId="7" xfId="0" applyFont="1" applyBorder="1" applyAlignment="1" applyProtection="1">
      <alignment horizontal="center" vertical="center"/>
    </xf>
    <xf numFmtId="0" fontId="15" fillId="0" borderId="2" xfId="0" applyFont="1" applyBorder="1" applyAlignment="1" applyProtection="1">
      <alignment horizontal="center" vertical="center"/>
    </xf>
    <xf numFmtId="176" fontId="16" fillId="0" borderId="7" xfId="0" applyNumberFormat="1" applyFont="1" applyBorder="1" applyAlignment="1" applyProtection="1">
      <alignment horizontal="right" vertical="center"/>
    </xf>
    <xf numFmtId="176" fontId="16" fillId="0" borderId="7" xfId="0" applyNumberFormat="1" applyFont="1" applyBorder="1" applyAlignment="1" applyProtection="1">
      <alignment horizontal="center" vertical="center"/>
    </xf>
    <xf numFmtId="0" fontId="6" fillId="0" borderId="0" xfId="0" applyFont="1" applyAlignment="1">
      <alignment horizontal="left" vertical="top"/>
      <protection locked="0"/>
    </xf>
    <xf numFmtId="0" fontId="17" fillId="0" borderId="0" xfId="0" applyFont="1" applyAlignment="1">
      <alignment horizontal="left" vertical="top"/>
      <protection locked="0"/>
    </xf>
    <xf numFmtId="0" fontId="2" fillId="0" borderId="0" xfId="0" applyFont="1" applyProtection="1">
      <alignment vertical="top"/>
    </xf>
    <xf numFmtId="0" fontId="18" fillId="0" borderId="0" xfId="0" applyFont="1" applyAlignment="1" applyProtection="1">
      <alignment horizontal="center" vertical="center"/>
    </xf>
    <xf numFmtId="0" fontId="2" fillId="0" borderId="0" xfId="0" applyFont="1" applyAlignment="1">
      <alignment horizontal="left" vertical="center"/>
      <protection locked="0"/>
    </xf>
    <xf numFmtId="49" fontId="6" fillId="0" borderId="2" xfId="0" applyNumberFormat="1" applyFont="1" applyBorder="1" applyAlignment="1" applyProtection="1">
      <alignment horizontal="center" vertical="center" wrapText="1"/>
    </xf>
    <xf numFmtId="49" fontId="6" fillId="0" borderId="4" xfId="0" applyNumberFormat="1" applyFont="1" applyBorder="1" applyAlignment="1" applyProtection="1">
      <alignment horizontal="center" vertical="center" wrapText="1"/>
    </xf>
    <xf numFmtId="49" fontId="6" fillId="0" borderId="7" xfId="0" applyNumberFormat="1" applyFont="1" applyBorder="1" applyAlignment="1" applyProtection="1">
      <alignment horizontal="center" vertical="center"/>
    </xf>
    <xf numFmtId="49" fontId="6"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wrapText="1" indent="2"/>
    </xf>
    <xf numFmtId="0" fontId="2" fillId="0" borderId="2" xfId="0" applyFont="1" applyBorder="1" applyAlignment="1" applyProtection="1">
      <alignment horizontal="center" vertical="center"/>
    </xf>
    <xf numFmtId="0" fontId="2" fillId="0" borderId="4" xfId="0" applyFont="1" applyBorder="1" applyAlignment="1" applyProtection="1">
      <alignment horizontal="center" vertical="center"/>
    </xf>
    <xf numFmtId="0" fontId="19" fillId="0" borderId="0" xfId="0" applyFont="1" applyAlignment="1" applyProtection="1">
      <alignment horizontal="center" vertical="center"/>
    </xf>
    <xf numFmtId="0" fontId="20" fillId="0" borderId="0" xfId="0" applyFont="1" applyAlignment="1" applyProtection="1">
      <alignment horizontal="center" vertical="center"/>
    </xf>
    <xf numFmtId="0" fontId="5" fillId="0" borderId="7" xfId="0" applyFont="1" applyBorder="1" applyAlignment="1" applyProtection="1">
      <alignment vertical="center"/>
    </xf>
    <xf numFmtId="0" fontId="5" fillId="0" borderId="7" xfId="0" applyFont="1" applyBorder="1" applyAlignment="1">
      <alignment vertical="center"/>
      <protection locked="0"/>
    </xf>
    <xf numFmtId="0" fontId="7" fillId="0" borderId="7" xfId="0" applyFont="1" applyBorder="1" applyAlignment="1">
      <alignment vertical="center"/>
      <protection locked="0"/>
    </xf>
    <xf numFmtId="0" fontId="7" fillId="0" borderId="4" xfId="0" applyFont="1" applyBorder="1" applyAlignment="1">
      <alignment horizontal="left" vertical="center"/>
      <protection locked="0"/>
    </xf>
    <xf numFmtId="0" fontId="7" fillId="0" borderId="6" xfId="0" applyFont="1" applyBorder="1" applyAlignment="1">
      <alignment vertical="center"/>
      <protection locked="0"/>
    </xf>
    <xf numFmtId="0" fontId="7" fillId="0" borderId="11" xfId="0" applyFont="1" applyBorder="1" applyAlignment="1">
      <alignment horizontal="left" vertical="center"/>
      <protection locked="0"/>
    </xf>
    <xf numFmtId="0" fontId="7" fillId="0" borderId="6" xfId="0" applyFont="1" applyBorder="1" applyAlignment="1">
      <alignment horizontal="left" vertical="center"/>
      <protection locked="0"/>
    </xf>
    <xf numFmtId="0" fontId="21" fillId="0" borderId="6" xfId="0" applyFont="1" applyBorder="1" applyAlignment="1">
      <alignment vertical="center"/>
      <protection locked="0"/>
    </xf>
    <xf numFmtId="0" fontId="22" fillId="0" borderId="6" xfId="0" applyFont="1" applyBorder="1" applyAlignment="1">
      <alignment horizontal="center" vertical="center"/>
      <protection locked="0"/>
    </xf>
    <xf numFmtId="176" fontId="22" fillId="0" borderId="7" xfId="0" applyNumberFormat="1" applyFont="1" applyBorder="1" applyAlignment="1">
      <alignment horizontal="right" vertical="center"/>
      <protection locked="0"/>
    </xf>
    <xf numFmtId="0" fontId="5" fillId="0" borderId="7" xfId="0" applyFont="1" applyBorder="1" applyAlignment="1" applyProtection="1">
      <alignment horizontal="center" vertical="center"/>
    </xf>
    <xf numFmtId="0" fontId="23" fillId="0" borderId="0" xfId="0" applyFont="1" applyAlignment="1" applyProtection="1">
      <alignment vertical="center"/>
    </xf>
    <xf numFmtId="0" fontId="24" fillId="0" borderId="0" xfId="0" applyFont="1" applyAlignment="1" applyProtection="1">
      <alignment horizontal="center" vertical="center"/>
    </xf>
    <xf numFmtId="0" fontId="5" fillId="0" borderId="0" xfId="0" applyFont="1" applyAlignment="1">
      <alignment horizontal="left" vertical="center" wrapText="1"/>
      <protection locked="0"/>
    </xf>
    <xf numFmtId="0" fontId="2" fillId="0" borderId="0" xfId="0" applyFont="1" applyAlignment="1" applyProtection="1">
      <alignment horizontal="left" vertical="center" wrapText="1"/>
    </xf>
    <xf numFmtId="0" fontId="21" fillId="0" borderId="7" xfId="0" applyFont="1" applyBorder="1" applyAlignment="1">
      <alignment horizontal="left" vertical="center" wrapText="1" indent="1"/>
      <protection locked="0"/>
    </xf>
    <xf numFmtId="0" fontId="21" fillId="0" borderId="7" xfId="0" applyFont="1" applyBorder="1" applyAlignment="1" applyProtection="1">
      <alignment horizontal="left" vertical="center" wrapText="1" indent="1"/>
    </xf>
    <xf numFmtId="0" fontId="2" fillId="0" borderId="7" xfId="0" applyFont="1" applyBorder="1" applyAlignment="1">
      <alignment horizontal="left" vertical="center" wrapText="1" indent="2"/>
      <protection locked="0"/>
    </xf>
    <xf numFmtId="0" fontId="2" fillId="0" borderId="7" xfId="0" applyFont="1" applyBorder="1" applyAlignment="1" applyProtection="1">
      <alignment horizontal="left" vertical="center" wrapText="1" indent="2"/>
    </xf>
    <xf numFmtId="0" fontId="2" fillId="0" borderId="7" xfId="0" applyFont="1" applyBorder="1" applyAlignment="1">
      <alignment horizontal="center" vertical="center" wrapText="1"/>
      <protection locked="0"/>
    </xf>
    <xf numFmtId="0" fontId="2" fillId="0" borderId="7" xfId="0" applyFont="1" applyBorder="1" applyAlignment="1" applyProtection="1">
      <alignment horizontal="center" vertical="center" wrapText="1"/>
    </xf>
    <xf numFmtId="0" fontId="25" fillId="0" borderId="0" xfId="0" applyFont="1" applyAlignment="1" applyProtection="1"/>
    <xf numFmtId="0" fontId="26" fillId="0" borderId="0" xfId="0" applyFont="1" applyAlignment="1" applyProtection="1">
      <alignment horizontal="center" vertical="center"/>
    </xf>
    <xf numFmtId="0" fontId="2" fillId="0" borderId="1" xfId="0" applyFont="1" applyBorder="1" applyAlignment="1">
      <alignment horizontal="center" vertical="center" wrapText="1"/>
      <protection locked="0"/>
    </xf>
    <xf numFmtId="0" fontId="2" fillId="0" borderId="9" xfId="0" applyFont="1" applyBorder="1" applyAlignment="1">
      <alignment horizontal="center" vertical="center" wrapText="1"/>
      <protection locked="0"/>
    </xf>
    <xf numFmtId="0" fontId="2" fillId="0" borderId="3" xfId="0" applyFont="1" applyBorder="1" applyAlignment="1">
      <alignment horizontal="center" vertical="center" wrapText="1"/>
      <protection locked="0"/>
    </xf>
    <xf numFmtId="0" fontId="2" fillId="0" borderId="3" xfId="0" applyFont="1" applyBorder="1" applyAlignment="1" applyProtection="1">
      <alignment horizontal="center" vertical="center" wrapText="1"/>
    </xf>
    <xf numFmtId="0" fontId="2" fillId="0" borderId="5"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0" xfId="0" applyFont="1" applyBorder="1" applyAlignment="1">
      <alignment horizontal="center" vertical="center" wrapText="1"/>
      <protection locked="0"/>
    </xf>
    <xf numFmtId="0" fontId="2" fillId="0" borderId="6"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1" xfId="0" applyFont="1" applyBorder="1" applyAlignment="1" applyProtection="1">
      <alignment horizontal="center" vertical="center"/>
    </xf>
    <xf numFmtId="0" fontId="5" fillId="0" borderId="6" xfId="0" applyFont="1" applyBorder="1" applyAlignment="1" applyProtection="1">
      <alignment vertical="center" wrapText="1"/>
    </xf>
    <xf numFmtId="0" fontId="5" fillId="0" borderId="11" xfId="0" applyFont="1" applyBorder="1" applyAlignment="1" applyProtection="1">
      <alignment vertical="center" wrapText="1"/>
    </xf>
    <xf numFmtId="0" fontId="5" fillId="0" borderId="6" xfId="0" applyFont="1" applyBorder="1" applyAlignment="1" applyProtection="1">
      <alignment horizontal="center" vertical="center"/>
    </xf>
    <xf numFmtId="0" fontId="5" fillId="0" borderId="11" xfId="0" applyFont="1" applyBorder="1" applyAlignment="1" applyProtection="1">
      <alignment vertical="center"/>
    </xf>
    <xf numFmtId="0" fontId="23" fillId="0" borderId="0" xfId="0" applyFont="1" applyProtection="1">
      <alignment vertical="top"/>
    </xf>
    <xf numFmtId="0" fontId="26" fillId="0" borderId="0" xfId="0" applyFont="1" applyAlignment="1">
      <alignment horizontal="center" vertical="center"/>
      <protection locked="0"/>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wrapText="1"/>
    </xf>
    <xf numFmtId="0" fontId="2" fillId="0" borderId="13" xfId="0" applyFont="1" applyBorder="1" applyAlignment="1" applyProtection="1">
      <alignment horizontal="center" vertical="center"/>
    </xf>
    <xf numFmtId="0" fontId="5" fillId="0" borderId="11" xfId="0" applyFont="1" applyBorder="1" applyAlignment="1">
      <alignment horizontal="center" vertical="center"/>
      <protection locked="0"/>
    </xf>
    <xf numFmtId="0" fontId="2" fillId="2" borderId="4" xfId="0" applyFont="1" applyFill="1" applyBorder="1" applyAlignment="1">
      <alignment horizontal="center" vertical="center" wrapText="1"/>
      <protection locked="0"/>
    </xf>
    <xf numFmtId="0" fontId="27" fillId="0" borderId="0" xfId="0" applyFont="1" applyAlignment="1" applyProtection="1">
      <alignment horizontal="center" vertical="top"/>
    </xf>
    <xf numFmtId="0" fontId="28" fillId="0" borderId="0" xfId="0" applyFont="1" applyAlignment="1" applyProtection="1">
      <alignment horizontal="center" vertical="center"/>
    </xf>
    <xf numFmtId="0" fontId="7" fillId="0" borderId="7" xfId="0" applyFont="1" applyBorder="1" applyAlignment="1">
      <alignment horizontal="left" vertical="center"/>
      <protection locked="0"/>
    </xf>
    <xf numFmtId="0" fontId="29" fillId="0" borderId="6" xfId="0" applyFont="1" applyBorder="1" applyAlignment="1" applyProtection="1">
      <alignment horizontal="center" vertical="center"/>
    </xf>
    <xf numFmtId="0" fontId="29" fillId="0" borderId="7" xfId="0" applyFont="1" applyBorder="1" applyAlignment="1" applyProtection="1">
      <alignment horizontal="center" vertical="center"/>
    </xf>
    <xf numFmtId="0" fontId="5" fillId="0" borderId="6" xfId="0" applyFont="1" applyBorder="1" applyAlignment="1" applyProtection="1">
      <alignment horizontal="left" vertical="center"/>
    </xf>
    <xf numFmtId="0" fontId="29" fillId="0" borderId="6" xfId="0" applyFont="1" applyBorder="1" applyAlignment="1">
      <alignment horizontal="center" vertical="center"/>
      <protection locked="0"/>
    </xf>
    <xf numFmtId="0" fontId="21" fillId="0" borderId="7" xfId="0" applyFont="1" applyBorder="1" applyAlignment="1" applyProtection="1" quotePrefix="1">
      <alignment horizontal="left" vertical="center" wrapText="1" indent="1"/>
    </xf>
    <xf numFmtId="0" fontId="2" fillId="0" borderId="7" xfId="0" applyFont="1" applyBorder="1" applyAlignment="1" applyProtection="1" quotePrefix="1">
      <alignment horizontal="left" vertical="center" wrapText="1" indent="2"/>
    </xf>
    <xf numFmtId="0" fontId="5" fillId="0" borderId="7" xfId="0" applyFont="1" applyBorder="1" applyAlignment="1" applyProtection="1" quotePrefix="1">
      <alignment horizontal="left" vertical="center" wrapText="1" indent="1"/>
    </xf>
    <xf numFmtId="0" fontId="5" fillId="0" borderId="1" xfId="0" applyFont="1" applyBorder="1" applyAlignment="1" applyProtection="1" quotePrefix="1">
      <alignment horizontal="center" vertical="center" wrapText="1"/>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showZeros="0" topLeftCell="A11" workbookViewId="0">
      <selection activeCell="B7" sqref="B7:B11"/>
    </sheetView>
  </sheetViews>
  <sheetFormatPr defaultColWidth="9.14285714285714" defaultRowHeight="12" customHeight="1" outlineLevelCol="3"/>
  <cols>
    <col min="1" max="1" width="31.847619047619" customWidth="1"/>
    <col min="2" max="2" width="35.5714285714286" customWidth="1"/>
    <col min="3" max="3" width="36.5714285714286" customWidth="1"/>
    <col min="4" max="4" width="33.847619047619" customWidth="1"/>
  </cols>
  <sheetData>
    <row r="1" ht="15" customHeight="1" spans="4:4">
      <c r="D1" s="39" t="s">
        <v>0</v>
      </c>
    </row>
    <row r="2" ht="36" customHeight="1" spans="1:4">
      <c r="A2" s="5" t="str">
        <f>"2025"&amp;"年部门财务收支预算总表"</f>
        <v>2025年部门财务收支预算总表</v>
      </c>
      <c r="B2" s="210"/>
      <c r="C2" s="210"/>
      <c r="D2" s="210"/>
    </row>
    <row r="3" ht="18.75" customHeight="1" spans="1:4">
      <c r="A3" s="41" t="str">
        <f>"单位名称："&amp;"永德县大雪山彝族拉祜族傣族乡中心校"</f>
        <v>单位名称：永德县大雪山彝族拉祜族傣族乡中心校</v>
      </c>
      <c r="B3" s="211"/>
      <c r="C3" s="211"/>
      <c r="D3" s="39" t="s">
        <v>1</v>
      </c>
    </row>
    <row r="4" ht="18.75" customHeight="1" spans="1:4">
      <c r="A4" s="12" t="s">
        <v>2</v>
      </c>
      <c r="B4" s="14"/>
      <c r="C4" s="12" t="s">
        <v>3</v>
      </c>
      <c r="D4" s="14"/>
    </row>
    <row r="5" ht="18.75" customHeight="1" spans="1:4">
      <c r="A5" s="30" t="s">
        <v>4</v>
      </c>
      <c r="B5" s="30" t="str">
        <f>"2025"&amp;"年预算数"</f>
        <v>2025年预算数</v>
      </c>
      <c r="C5" s="30" t="s">
        <v>5</v>
      </c>
      <c r="D5" s="30" t="str">
        <f>"2025"&amp;"年预算数"</f>
        <v>2025年预算数</v>
      </c>
    </row>
    <row r="6" ht="18.75" customHeight="1" spans="1:4">
      <c r="A6" s="32"/>
      <c r="B6" s="32"/>
      <c r="C6" s="32"/>
      <c r="D6" s="32"/>
    </row>
    <row r="7" ht="18.75" customHeight="1" spans="1:4">
      <c r="A7" s="136" t="s">
        <v>6</v>
      </c>
      <c r="B7" s="23">
        <v>23013742.26</v>
      </c>
      <c r="C7" s="136" t="s">
        <v>7</v>
      </c>
      <c r="D7" s="23"/>
    </row>
    <row r="8" ht="18.75" customHeight="1" spans="1:4">
      <c r="A8" s="136" t="s">
        <v>8</v>
      </c>
      <c r="B8" s="23"/>
      <c r="C8" s="136" t="s">
        <v>9</v>
      </c>
      <c r="D8" s="23"/>
    </row>
    <row r="9" ht="18.75" customHeight="1" spans="1:4">
      <c r="A9" s="136" t="s">
        <v>10</v>
      </c>
      <c r="B9" s="23"/>
      <c r="C9" s="136" t="s">
        <v>11</v>
      </c>
      <c r="D9" s="23"/>
    </row>
    <row r="10" ht="18.75" customHeight="1" spans="1:4">
      <c r="A10" s="136" t="s">
        <v>12</v>
      </c>
      <c r="B10" s="23"/>
      <c r="C10" s="136" t="s">
        <v>13</v>
      </c>
      <c r="D10" s="23"/>
    </row>
    <row r="11" ht="18.75" customHeight="1" spans="1:4">
      <c r="A11" s="212" t="s">
        <v>14</v>
      </c>
      <c r="B11" s="23">
        <v>8500550</v>
      </c>
      <c r="C11" s="169" t="s">
        <v>15</v>
      </c>
      <c r="D11" s="23">
        <v>26337130.57</v>
      </c>
    </row>
    <row r="12" ht="18.75" customHeight="1" spans="1:4">
      <c r="A12" s="172" t="s">
        <v>16</v>
      </c>
      <c r="B12" s="23"/>
      <c r="C12" s="171" t="s">
        <v>17</v>
      </c>
      <c r="D12" s="23"/>
    </row>
    <row r="13" ht="18.75" customHeight="1" spans="1:4">
      <c r="A13" s="172" t="s">
        <v>18</v>
      </c>
      <c r="B13" s="23"/>
      <c r="C13" s="171" t="s">
        <v>19</v>
      </c>
      <c r="D13" s="23"/>
    </row>
    <row r="14" ht="18.75" customHeight="1" spans="1:4">
      <c r="A14" s="172" t="s">
        <v>20</v>
      </c>
      <c r="B14" s="23"/>
      <c r="C14" s="171" t="s">
        <v>21</v>
      </c>
      <c r="D14" s="23">
        <v>2749040.76</v>
      </c>
    </row>
    <row r="15" ht="18.75" customHeight="1" spans="1:4">
      <c r="A15" s="172" t="s">
        <v>22</v>
      </c>
      <c r="B15" s="23"/>
      <c r="C15" s="171" t="s">
        <v>23</v>
      </c>
      <c r="D15" s="23">
        <v>946934.86</v>
      </c>
    </row>
    <row r="16" ht="18.75" customHeight="1" spans="1:4">
      <c r="A16" s="172" t="s">
        <v>24</v>
      </c>
      <c r="B16" s="23">
        <v>8500550</v>
      </c>
      <c r="C16" s="172" t="s">
        <v>25</v>
      </c>
      <c r="D16" s="23"/>
    </row>
    <row r="17" ht="18.75" customHeight="1" spans="1:4">
      <c r="A17" s="172" t="s">
        <v>26</v>
      </c>
      <c r="B17" s="23"/>
      <c r="C17" s="172" t="s">
        <v>27</v>
      </c>
      <c r="D17" s="23"/>
    </row>
    <row r="18" ht="18.75" customHeight="1" spans="1:4">
      <c r="A18" s="173" t="s">
        <v>26</v>
      </c>
      <c r="B18" s="23"/>
      <c r="C18" s="171" t="s">
        <v>28</v>
      </c>
      <c r="D18" s="23"/>
    </row>
    <row r="19" ht="18.75" customHeight="1" spans="1:4">
      <c r="A19" s="173" t="s">
        <v>26</v>
      </c>
      <c r="B19" s="23"/>
      <c r="C19" s="171" t="s">
        <v>29</v>
      </c>
      <c r="D19" s="23"/>
    </row>
    <row r="20" ht="18.75" customHeight="1" spans="1:4">
      <c r="A20" s="173" t="s">
        <v>26</v>
      </c>
      <c r="B20" s="23"/>
      <c r="C20" s="171" t="s">
        <v>30</v>
      </c>
      <c r="D20" s="23"/>
    </row>
    <row r="21" ht="18.75" customHeight="1" spans="1:4">
      <c r="A21" s="173" t="s">
        <v>26</v>
      </c>
      <c r="B21" s="23"/>
      <c r="C21" s="171" t="s">
        <v>31</v>
      </c>
      <c r="D21" s="23"/>
    </row>
    <row r="22" ht="18.75" customHeight="1" spans="1:4">
      <c r="A22" s="173" t="s">
        <v>26</v>
      </c>
      <c r="B22" s="23"/>
      <c r="C22" s="171" t="s">
        <v>32</v>
      </c>
      <c r="D22" s="23"/>
    </row>
    <row r="23" ht="18.75" customHeight="1" spans="1:4">
      <c r="A23" s="173" t="s">
        <v>26</v>
      </c>
      <c r="B23" s="23"/>
      <c r="C23" s="171" t="s">
        <v>33</v>
      </c>
      <c r="D23" s="23"/>
    </row>
    <row r="24" ht="18.75" customHeight="1" spans="1:4">
      <c r="A24" s="173" t="s">
        <v>26</v>
      </c>
      <c r="B24" s="23"/>
      <c r="C24" s="171" t="s">
        <v>34</v>
      </c>
      <c r="D24" s="23"/>
    </row>
    <row r="25" ht="18.75" customHeight="1" spans="1:4">
      <c r="A25" s="173" t="s">
        <v>26</v>
      </c>
      <c r="B25" s="23"/>
      <c r="C25" s="171" t="s">
        <v>35</v>
      </c>
      <c r="D25" s="23">
        <v>1481186.07</v>
      </c>
    </row>
    <row r="26" ht="18.75" customHeight="1" spans="1:4">
      <c r="A26" s="173" t="s">
        <v>26</v>
      </c>
      <c r="B26" s="23"/>
      <c r="C26" s="171" t="s">
        <v>36</v>
      </c>
      <c r="D26" s="23"/>
    </row>
    <row r="27" ht="18.75" customHeight="1" spans="1:4">
      <c r="A27" s="173" t="s">
        <v>26</v>
      </c>
      <c r="B27" s="23"/>
      <c r="C27" s="171" t="s">
        <v>37</v>
      </c>
      <c r="D27" s="23"/>
    </row>
    <row r="28" ht="18.75" customHeight="1" spans="1:4">
      <c r="A28" s="173" t="s">
        <v>26</v>
      </c>
      <c r="B28" s="23"/>
      <c r="C28" s="171" t="s">
        <v>38</v>
      </c>
      <c r="D28" s="23"/>
    </row>
    <row r="29" ht="18.75" customHeight="1" spans="1:4">
      <c r="A29" s="173" t="s">
        <v>26</v>
      </c>
      <c r="B29" s="23"/>
      <c r="C29" s="171" t="s">
        <v>39</v>
      </c>
      <c r="D29" s="23"/>
    </row>
    <row r="30" ht="18.75" customHeight="1" spans="1:4">
      <c r="A30" s="174" t="s">
        <v>26</v>
      </c>
      <c r="B30" s="23"/>
      <c r="C30" s="172" t="s">
        <v>40</v>
      </c>
      <c r="D30" s="23"/>
    </row>
    <row r="31" ht="18.75" customHeight="1" spans="1:4">
      <c r="A31" s="174" t="s">
        <v>26</v>
      </c>
      <c r="B31" s="23"/>
      <c r="C31" s="172" t="s">
        <v>41</v>
      </c>
      <c r="D31" s="23"/>
    </row>
    <row r="32" ht="18.75" customHeight="1" spans="1:4">
      <c r="A32" s="174" t="s">
        <v>26</v>
      </c>
      <c r="B32" s="23"/>
      <c r="C32" s="172" t="s">
        <v>42</v>
      </c>
      <c r="D32" s="23"/>
    </row>
    <row r="33" ht="18.75" customHeight="1" spans="1:4">
      <c r="A33" s="213"/>
      <c r="B33" s="175"/>
      <c r="C33" s="172" t="s">
        <v>43</v>
      </c>
      <c r="D33" s="23"/>
    </row>
    <row r="34" ht="18.75" customHeight="1" spans="1:4">
      <c r="A34" s="213" t="s">
        <v>44</v>
      </c>
      <c r="B34" s="175">
        <f>SUM(B7:B11)</f>
        <v>31514292.26</v>
      </c>
      <c r="C34" s="214" t="s">
        <v>45</v>
      </c>
      <c r="D34" s="175">
        <v>31514292.26</v>
      </c>
    </row>
    <row r="35" ht="18.75" customHeight="1" spans="1:4">
      <c r="A35" s="215" t="s">
        <v>46</v>
      </c>
      <c r="B35" s="23"/>
      <c r="C35" s="136" t="s">
        <v>47</v>
      </c>
      <c r="D35" s="23"/>
    </row>
    <row r="36" ht="18.75" customHeight="1" spans="1:4">
      <c r="A36" s="215" t="s">
        <v>48</v>
      </c>
      <c r="B36" s="23"/>
      <c r="C36" s="136" t="s">
        <v>48</v>
      </c>
      <c r="D36" s="23"/>
    </row>
    <row r="37" ht="18.75" customHeight="1" spans="1:4">
      <c r="A37" s="215" t="s">
        <v>49</v>
      </c>
      <c r="B37" s="23">
        <f>B35-B36</f>
        <v>0</v>
      </c>
      <c r="C37" s="136" t="s">
        <v>50</v>
      </c>
      <c r="D37" s="23"/>
    </row>
    <row r="38" ht="18.75" customHeight="1" spans="1:4">
      <c r="A38" s="216" t="s">
        <v>51</v>
      </c>
      <c r="B38" s="175">
        <f t="shared" ref="B38:D38" si="0">B34+B35</f>
        <v>31514292.26</v>
      </c>
      <c r="C38" s="214" t="s">
        <v>52</v>
      </c>
      <c r="D38" s="175">
        <f t="shared" si="0"/>
        <v>31514292.26</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9"/>
  <sheetViews>
    <sheetView showZeros="0" workbookViewId="0">
      <selection activeCell="B34" sqref="B34"/>
    </sheetView>
  </sheetViews>
  <sheetFormatPr defaultColWidth="9.14285714285714" defaultRowHeight="14.25" customHeight="1"/>
  <cols>
    <col min="1" max="1" width="21.1428571428571" customWidth="1"/>
    <col min="2" max="2" width="35.2857142857143" customWidth="1"/>
    <col min="3" max="8" width="20.4190476190476" customWidth="1"/>
    <col min="9" max="11" width="20.5714285714286" customWidth="1"/>
    <col min="12" max="12" width="20.4190476190476" customWidth="1"/>
    <col min="13" max="13" width="20.5714285714286" customWidth="1"/>
    <col min="14" max="19" width="20.4190476190476" customWidth="1"/>
  </cols>
  <sheetData>
    <row r="1" ht="15" customHeight="1" spans="10:19">
      <c r="J1" s="203"/>
      <c r="O1" s="68"/>
      <c r="P1" s="68"/>
      <c r="Q1" s="68"/>
      <c r="R1" s="68"/>
      <c r="S1" s="38" t="s">
        <v>53</v>
      </c>
    </row>
    <row r="2" ht="57.75" customHeight="1" spans="1:19">
      <c r="A2" s="132" t="str">
        <f>"2025"&amp;"年部门收入预算表"</f>
        <v>2025年部门收入预算表</v>
      </c>
      <c r="B2" s="188"/>
      <c r="C2" s="188"/>
      <c r="D2" s="188"/>
      <c r="E2" s="188"/>
      <c r="F2" s="188"/>
      <c r="G2" s="188"/>
      <c r="H2" s="188"/>
      <c r="I2" s="188"/>
      <c r="J2" s="188"/>
      <c r="K2" s="188"/>
      <c r="L2" s="188"/>
      <c r="M2" s="188"/>
      <c r="N2" s="188"/>
      <c r="O2" s="204"/>
      <c r="P2" s="204"/>
      <c r="Q2" s="204"/>
      <c r="R2" s="204"/>
      <c r="S2" s="204"/>
    </row>
    <row r="3" ht="18.75" customHeight="1" spans="1:19">
      <c r="A3" s="41" t="str">
        <f>"单位名称："&amp;"永德县大雪山彝族拉祜族傣族乡中心校"</f>
        <v>单位名称：永德县大雪山彝族拉祜族傣族乡中心校</v>
      </c>
      <c r="B3" s="94"/>
      <c r="C3" s="94"/>
      <c r="D3" s="94"/>
      <c r="E3" s="94"/>
      <c r="F3" s="94"/>
      <c r="G3" s="94"/>
      <c r="H3" s="94"/>
      <c r="I3" s="94"/>
      <c r="J3" s="72"/>
      <c r="K3" s="94"/>
      <c r="L3" s="94"/>
      <c r="M3" s="94"/>
      <c r="N3" s="94"/>
      <c r="O3" s="72"/>
      <c r="P3" s="72"/>
      <c r="Q3" s="72"/>
      <c r="R3" s="72"/>
      <c r="S3" s="38" t="s">
        <v>1</v>
      </c>
    </row>
    <row r="4" ht="18.75" customHeight="1" spans="1:19">
      <c r="A4" s="189" t="s">
        <v>54</v>
      </c>
      <c r="B4" s="190" t="s">
        <v>55</v>
      </c>
      <c r="C4" s="190" t="s">
        <v>56</v>
      </c>
      <c r="D4" s="191" t="s">
        <v>57</v>
      </c>
      <c r="E4" s="192"/>
      <c r="F4" s="192"/>
      <c r="G4" s="192"/>
      <c r="H4" s="192"/>
      <c r="I4" s="192"/>
      <c r="J4" s="205"/>
      <c r="K4" s="192"/>
      <c r="L4" s="192"/>
      <c r="M4" s="192"/>
      <c r="N4" s="206"/>
      <c r="O4" s="191" t="s">
        <v>46</v>
      </c>
      <c r="P4" s="191"/>
      <c r="Q4" s="191"/>
      <c r="R4" s="191"/>
      <c r="S4" s="209"/>
    </row>
    <row r="5" ht="18.75" customHeight="1" spans="1:19">
      <c r="A5" s="193"/>
      <c r="B5" s="194"/>
      <c r="C5" s="194"/>
      <c r="D5" s="195" t="s">
        <v>58</v>
      </c>
      <c r="E5" s="195" t="s">
        <v>59</v>
      </c>
      <c r="F5" s="195" t="s">
        <v>60</v>
      </c>
      <c r="G5" s="195" t="s">
        <v>61</v>
      </c>
      <c r="H5" s="195" t="s">
        <v>62</v>
      </c>
      <c r="I5" s="207" t="s">
        <v>63</v>
      </c>
      <c r="J5" s="207"/>
      <c r="K5" s="207"/>
      <c r="L5" s="207"/>
      <c r="M5" s="207"/>
      <c r="N5" s="198"/>
      <c r="O5" s="195" t="s">
        <v>58</v>
      </c>
      <c r="P5" s="195" t="s">
        <v>59</v>
      </c>
      <c r="Q5" s="195" t="s">
        <v>60</v>
      </c>
      <c r="R5" s="195" t="s">
        <v>61</v>
      </c>
      <c r="S5" s="195" t="s">
        <v>64</v>
      </c>
    </row>
    <row r="6" ht="18.75" customHeight="1" spans="1:19">
      <c r="A6" s="196"/>
      <c r="B6" s="197"/>
      <c r="C6" s="197"/>
      <c r="D6" s="198"/>
      <c r="E6" s="198"/>
      <c r="F6" s="198"/>
      <c r="G6" s="198"/>
      <c r="H6" s="198"/>
      <c r="I6" s="197" t="s">
        <v>58</v>
      </c>
      <c r="J6" s="197" t="s">
        <v>65</v>
      </c>
      <c r="K6" s="197" t="s">
        <v>66</v>
      </c>
      <c r="L6" s="197" t="s">
        <v>67</v>
      </c>
      <c r="M6" s="197" t="s">
        <v>68</v>
      </c>
      <c r="N6" s="197" t="s">
        <v>69</v>
      </c>
      <c r="O6" s="208"/>
      <c r="P6" s="208"/>
      <c r="Q6" s="208"/>
      <c r="R6" s="208"/>
      <c r="S6" s="198"/>
    </row>
    <row r="7" ht="18.75" customHeight="1" spans="1:19">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row>
    <row r="8" ht="18.75" customHeight="1" spans="1:19">
      <c r="A8" s="199" t="s">
        <v>70</v>
      </c>
      <c r="B8" s="200" t="s">
        <v>71</v>
      </c>
      <c r="C8" s="23">
        <v>31514292.26</v>
      </c>
      <c r="D8" s="23">
        <v>31514292.26</v>
      </c>
      <c r="E8" s="23">
        <v>23013742.26</v>
      </c>
      <c r="F8" s="23"/>
      <c r="G8" s="23"/>
      <c r="H8" s="23"/>
      <c r="I8" s="23">
        <v>8500550</v>
      </c>
      <c r="J8" s="23"/>
      <c r="K8" s="23"/>
      <c r="L8" s="23"/>
      <c r="M8" s="23"/>
      <c r="N8" s="23">
        <v>8500550</v>
      </c>
      <c r="O8" s="23"/>
      <c r="P8" s="23"/>
      <c r="Q8" s="23"/>
      <c r="R8" s="23"/>
      <c r="S8" s="23"/>
    </row>
    <row r="9" ht="18.75" customHeight="1" spans="1:19">
      <c r="A9" s="201" t="s">
        <v>56</v>
      </c>
      <c r="B9" s="202"/>
      <c r="C9" s="23">
        <v>31514292.26</v>
      </c>
      <c r="D9" s="23">
        <v>31514292.26</v>
      </c>
      <c r="E9" s="23">
        <v>23013742.26</v>
      </c>
      <c r="F9" s="23"/>
      <c r="G9" s="23"/>
      <c r="H9" s="23"/>
      <c r="I9" s="23">
        <v>8500550</v>
      </c>
      <c r="J9" s="23"/>
      <c r="K9" s="23"/>
      <c r="L9" s="23"/>
      <c r="M9" s="23"/>
      <c r="N9" s="23">
        <v>8500550</v>
      </c>
      <c r="O9" s="23"/>
      <c r="P9" s="23"/>
      <c r="Q9" s="23"/>
      <c r="R9" s="23"/>
      <c r="S9" s="23"/>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 right="0.39" top="0.51" bottom="0.51" header="0.31" footer="0.31"/>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34"/>
  <sheetViews>
    <sheetView showZeros="0" workbookViewId="0">
      <selection activeCell="C43" sqref="C43:C48"/>
    </sheetView>
  </sheetViews>
  <sheetFormatPr defaultColWidth="9.14285714285714" defaultRowHeight="14.25" customHeight="1"/>
  <cols>
    <col min="1" max="1" width="14.2857142857143"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ht="15" customHeight="1" spans="1:15">
      <c r="A1" s="1"/>
      <c r="B1" s="1"/>
      <c r="C1" s="1"/>
      <c r="D1" s="177"/>
      <c r="E1" s="1"/>
      <c r="F1" s="1"/>
      <c r="G1" s="1"/>
      <c r="H1" s="177"/>
      <c r="I1" s="1"/>
      <c r="J1" s="177"/>
      <c r="K1" s="1"/>
      <c r="L1" s="1"/>
      <c r="M1" s="1"/>
      <c r="N1" s="1"/>
      <c r="O1" s="39" t="s">
        <v>72</v>
      </c>
    </row>
    <row r="2" ht="42" customHeight="1" spans="1:15">
      <c r="A2" s="5" t="str">
        <f>"2025"&amp;"年部门支出预算表"</f>
        <v>2025年部门支出预算表</v>
      </c>
      <c r="B2" s="178"/>
      <c r="C2" s="178"/>
      <c r="D2" s="178"/>
      <c r="E2" s="178"/>
      <c r="F2" s="178"/>
      <c r="G2" s="178"/>
      <c r="H2" s="178"/>
      <c r="I2" s="178"/>
      <c r="J2" s="178"/>
      <c r="K2" s="178"/>
      <c r="L2" s="178"/>
      <c r="M2" s="178"/>
      <c r="N2" s="178"/>
      <c r="O2" s="178"/>
    </row>
    <row r="3" ht="18.75" customHeight="1" spans="1:15">
      <c r="A3" s="179" t="str">
        <f>"单位名称："&amp;"永德县大雪山彝族拉祜族傣族乡中心校"</f>
        <v>单位名称：永德县大雪山彝族拉祜族傣族乡中心校</v>
      </c>
      <c r="B3" s="180"/>
      <c r="C3" s="62"/>
      <c r="D3" s="29"/>
      <c r="E3" s="62"/>
      <c r="F3" s="62"/>
      <c r="G3" s="62"/>
      <c r="H3" s="29"/>
      <c r="I3" s="62"/>
      <c r="J3" s="29"/>
      <c r="K3" s="62"/>
      <c r="L3" s="62"/>
      <c r="M3" s="187"/>
      <c r="N3" s="187"/>
      <c r="O3" s="39" t="s">
        <v>1</v>
      </c>
    </row>
    <row r="4" ht="18.75" customHeight="1" spans="1:15">
      <c r="A4" s="10" t="s">
        <v>73</v>
      </c>
      <c r="B4" s="10" t="s">
        <v>74</v>
      </c>
      <c r="C4" s="10" t="s">
        <v>56</v>
      </c>
      <c r="D4" s="12" t="s">
        <v>59</v>
      </c>
      <c r="E4" s="75" t="s">
        <v>75</v>
      </c>
      <c r="F4" s="141" t="s">
        <v>76</v>
      </c>
      <c r="G4" s="10" t="s">
        <v>60</v>
      </c>
      <c r="H4" s="10" t="s">
        <v>61</v>
      </c>
      <c r="I4" s="10" t="s">
        <v>77</v>
      </c>
      <c r="J4" s="12" t="s">
        <v>78</v>
      </c>
      <c r="K4" s="13"/>
      <c r="L4" s="13"/>
      <c r="M4" s="13"/>
      <c r="N4" s="13"/>
      <c r="O4" s="14"/>
    </row>
    <row r="5" ht="30" customHeight="1" spans="1:15">
      <c r="A5" s="18"/>
      <c r="B5" s="18"/>
      <c r="C5" s="18"/>
      <c r="D5" s="66" t="s">
        <v>58</v>
      </c>
      <c r="E5" s="93" t="s">
        <v>75</v>
      </c>
      <c r="F5" s="93" t="s">
        <v>76</v>
      </c>
      <c r="G5" s="18"/>
      <c r="H5" s="18"/>
      <c r="I5" s="18"/>
      <c r="J5" s="66" t="s">
        <v>58</v>
      </c>
      <c r="K5" s="46" t="s">
        <v>79</v>
      </c>
      <c r="L5" s="46" t="s">
        <v>80</v>
      </c>
      <c r="M5" s="46" t="s">
        <v>81</v>
      </c>
      <c r="N5" s="46" t="s">
        <v>82</v>
      </c>
      <c r="O5" s="46" t="s">
        <v>83</v>
      </c>
    </row>
    <row r="6" ht="18.75" customHeight="1" spans="1:15">
      <c r="A6" s="116">
        <v>1</v>
      </c>
      <c r="B6" s="116">
        <v>2</v>
      </c>
      <c r="C6" s="66">
        <v>3</v>
      </c>
      <c r="D6" s="66">
        <v>4</v>
      </c>
      <c r="E6" s="66">
        <v>5</v>
      </c>
      <c r="F6" s="66">
        <v>6</v>
      </c>
      <c r="G6" s="66">
        <v>7</v>
      </c>
      <c r="H6" s="66">
        <v>8</v>
      </c>
      <c r="I6" s="66">
        <v>9</v>
      </c>
      <c r="J6" s="66">
        <v>10</v>
      </c>
      <c r="K6" s="66">
        <v>11</v>
      </c>
      <c r="L6" s="66">
        <v>12</v>
      </c>
      <c r="M6" s="66">
        <v>13</v>
      </c>
      <c r="N6" s="66">
        <v>14</v>
      </c>
      <c r="O6" s="66">
        <v>15</v>
      </c>
    </row>
    <row r="7" ht="18.75" customHeight="1" spans="1:15">
      <c r="A7" s="136" t="s">
        <v>84</v>
      </c>
      <c r="B7" s="166" t="s">
        <v>85</v>
      </c>
      <c r="C7" s="23">
        <v>26337130.57</v>
      </c>
      <c r="D7" s="23">
        <v>17836580.57</v>
      </c>
      <c r="E7" s="23">
        <v>17200953.24</v>
      </c>
      <c r="F7" s="23">
        <v>635627.33</v>
      </c>
      <c r="G7" s="23"/>
      <c r="H7" s="23"/>
      <c r="I7" s="23"/>
      <c r="J7" s="23">
        <v>8500550</v>
      </c>
      <c r="K7" s="23"/>
      <c r="L7" s="23"/>
      <c r="M7" s="23"/>
      <c r="N7" s="23"/>
      <c r="O7" s="23">
        <v>8500550</v>
      </c>
    </row>
    <row r="8" ht="18.75" customHeight="1" spans="1:15">
      <c r="A8" s="181" t="s">
        <v>86</v>
      </c>
      <c r="B8" s="217" t="s">
        <v>87</v>
      </c>
      <c r="C8" s="23">
        <v>26335024.57</v>
      </c>
      <c r="D8" s="23">
        <v>17834474.57</v>
      </c>
      <c r="E8" s="23">
        <v>17200953.24</v>
      </c>
      <c r="F8" s="23">
        <v>633521.33</v>
      </c>
      <c r="G8" s="23"/>
      <c r="H8" s="23"/>
      <c r="I8" s="23"/>
      <c r="J8" s="23">
        <v>8500550</v>
      </c>
      <c r="K8" s="23"/>
      <c r="L8" s="23"/>
      <c r="M8" s="23"/>
      <c r="N8" s="23"/>
      <c r="O8" s="23">
        <v>8500550</v>
      </c>
    </row>
    <row r="9" ht="18.75" customHeight="1" spans="1:15">
      <c r="A9" s="183" t="s">
        <v>88</v>
      </c>
      <c r="B9" s="218" t="s">
        <v>89</v>
      </c>
      <c r="C9" s="23">
        <v>393440.7</v>
      </c>
      <c r="D9" s="23">
        <v>393440.7</v>
      </c>
      <c r="E9" s="23"/>
      <c r="F9" s="23">
        <v>393440.7</v>
      </c>
      <c r="G9" s="23"/>
      <c r="H9" s="23"/>
      <c r="I9" s="23"/>
      <c r="J9" s="23"/>
      <c r="K9" s="23"/>
      <c r="L9" s="23"/>
      <c r="M9" s="23"/>
      <c r="N9" s="23"/>
      <c r="O9" s="23"/>
    </row>
    <row r="10" ht="18.75" customHeight="1" spans="1:15">
      <c r="A10" s="183" t="s">
        <v>90</v>
      </c>
      <c r="B10" s="218" t="s">
        <v>91</v>
      </c>
      <c r="C10" s="23">
        <v>25941583.87</v>
      </c>
      <c r="D10" s="23">
        <v>17441033.87</v>
      </c>
      <c r="E10" s="23">
        <v>17200953.24</v>
      </c>
      <c r="F10" s="23">
        <v>240080.63</v>
      </c>
      <c r="G10" s="23"/>
      <c r="H10" s="23"/>
      <c r="I10" s="23"/>
      <c r="J10" s="23">
        <v>8500550</v>
      </c>
      <c r="K10" s="23"/>
      <c r="L10" s="23"/>
      <c r="M10" s="23"/>
      <c r="N10" s="23"/>
      <c r="O10" s="23">
        <v>8500550</v>
      </c>
    </row>
    <row r="11" ht="18.75" customHeight="1" spans="1:15">
      <c r="A11" s="181" t="s">
        <v>92</v>
      </c>
      <c r="B11" s="217" t="s">
        <v>93</v>
      </c>
      <c r="C11" s="23">
        <v>2106</v>
      </c>
      <c r="D11" s="23">
        <v>2106</v>
      </c>
      <c r="E11" s="23"/>
      <c r="F11" s="23">
        <v>2106</v>
      </c>
      <c r="G11" s="23"/>
      <c r="H11" s="23"/>
      <c r="I11" s="23"/>
      <c r="J11" s="23"/>
      <c r="K11" s="23"/>
      <c r="L11" s="23"/>
      <c r="M11" s="23"/>
      <c r="N11" s="23"/>
      <c r="O11" s="23"/>
    </row>
    <row r="12" ht="18.75" customHeight="1" spans="1:15">
      <c r="A12" s="183" t="s">
        <v>94</v>
      </c>
      <c r="B12" s="218" t="s">
        <v>95</v>
      </c>
      <c r="C12" s="23">
        <v>2106</v>
      </c>
      <c r="D12" s="23">
        <v>2106</v>
      </c>
      <c r="E12" s="23"/>
      <c r="F12" s="23">
        <v>2106</v>
      </c>
      <c r="G12" s="23"/>
      <c r="H12" s="23"/>
      <c r="I12" s="23"/>
      <c r="J12" s="23"/>
      <c r="K12" s="23"/>
      <c r="L12" s="23"/>
      <c r="M12" s="23"/>
      <c r="N12" s="23"/>
      <c r="O12" s="23"/>
    </row>
    <row r="13" ht="18.75" customHeight="1" spans="1:15">
      <c r="A13" s="136" t="s">
        <v>96</v>
      </c>
      <c r="B13" s="166" t="s">
        <v>97</v>
      </c>
      <c r="C13" s="23">
        <v>2749040.76</v>
      </c>
      <c r="D13" s="23">
        <v>2749040.76</v>
      </c>
      <c r="E13" s="23">
        <v>2749040.76</v>
      </c>
      <c r="F13" s="23"/>
      <c r="G13" s="23"/>
      <c r="H13" s="23"/>
      <c r="I13" s="23"/>
      <c r="J13" s="23"/>
      <c r="K13" s="23"/>
      <c r="L13" s="23"/>
      <c r="M13" s="23"/>
      <c r="N13" s="23"/>
      <c r="O13" s="23"/>
    </row>
    <row r="14" ht="18.75" customHeight="1" spans="1:15">
      <c r="A14" s="181" t="s">
        <v>98</v>
      </c>
      <c r="B14" s="217" t="s">
        <v>99</v>
      </c>
      <c r="C14" s="23">
        <v>2693576.76</v>
      </c>
      <c r="D14" s="23">
        <v>2693576.76</v>
      </c>
      <c r="E14" s="23">
        <v>2693576.76</v>
      </c>
      <c r="F14" s="23"/>
      <c r="G14" s="23"/>
      <c r="H14" s="23"/>
      <c r="I14" s="23"/>
      <c r="J14" s="23"/>
      <c r="K14" s="23"/>
      <c r="L14" s="23"/>
      <c r="M14" s="23"/>
      <c r="N14" s="23"/>
      <c r="O14" s="23"/>
    </row>
    <row r="15" ht="18.75" customHeight="1" spans="1:15">
      <c r="A15" s="183" t="s">
        <v>100</v>
      </c>
      <c r="B15" s="218" t="s">
        <v>101</v>
      </c>
      <c r="C15" s="23">
        <v>718662</v>
      </c>
      <c r="D15" s="23">
        <v>718662</v>
      </c>
      <c r="E15" s="23">
        <v>718662</v>
      </c>
      <c r="F15" s="23"/>
      <c r="G15" s="23"/>
      <c r="H15" s="23"/>
      <c r="I15" s="23"/>
      <c r="J15" s="23"/>
      <c r="K15" s="23"/>
      <c r="L15" s="23"/>
      <c r="M15" s="23"/>
      <c r="N15" s="23"/>
      <c r="O15" s="23"/>
    </row>
    <row r="16" ht="18.75" customHeight="1" spans="1:15">
      <c r="A16" s="183" t="s">
        <v>102</v>
      </c>
      <c r="B16" s="218" t="s">
        <v>103</v>
      </c>
      <c r="C16" s="23">
        <v>1974914.76</v>
      </c>
      <c r="D16" s="23">
        <v>1974914.76</v>
      </c>
      <c r="E16" s="23">
        <v>1974914.76</v>
      </c>
      <c r="F16" s="23"/>
      <c r="G16" s="23"/>
      <c r="H16" s="23"/>
      <c r="I16" s="23"/>
      <c r="J16" s="23"/>
      <c r="K16" s="23"/>
      <c r="L16" s="23"/>
      <c r="M16" s="23"/>
      <c r="N16" s="23"/>
      <c r="O16" s="23"/>
    </row>
    <row r="17" ht="18.75" customHeight="1" spans="1:15">
      <c r="A17" s="181" t="s">
        <v>104</v>
      </c>
      <c r="B17" s="217" t="s">
        <v>105</v>
      </c>
      <c r="C17" s="23">
        <v>55464</v>
      </c>
      <c r="D17" s="23">
        <v>55464</v>
      </c>
      <c r="E17" s="23">
        <v>55464</v>
      </c>
      <c r="F17" s="23"/>
      <c r="G17" s="23"/>
      <c r="H17" s="23"/>
      <c r="I17" s="23"/>
      <c r="J17" s="23"/>
      <c r="K17" s="23"/>
      <c r="L17" s="23"/>
      <c r="M17" s="23"/>
      <c r="N17" s="23"/>
      <c r="O17" s="23"/>
    </row>
    <row r="18" ht="18.75" customHeight="1" spans="1:15">
      <c r="A18" s="183" t="s">
        <v>106</v>
      </c>
      <c r="B18" s="218" t="s">
        <v>107</v>
      </c>
      <c r="C18" s="23">
        <v>55464</v>
      </c>
      <c r="D18" s="23">
        <v>55464</v>
      </c>
      <c r="E18" s="23">
        <v>55464</v>
      </c>
      <c r="F18" s="23"/>
      <c r="G18" s="23"/>
      <c r="H18" s="23"/>
      <c r="I18" s="23"/>
      <c r="J18" s="23"/>
      <c r="K18" s="23"/>
      <c r="L18" s="23"/>
      <c r="M18" s="23"/>
      <c r="N18" s="23"/>
      <c r="O18" s="23"/>
    </row>
    <row r="19" ht="18.75" customHeight="1" spans="1:15">
      <c r="A19" s="136" t="s">
        <v>108</v>
      </c>
      <c r="B19" s="166" t="s">
        <v>109</v>
      </c>
      <c r="C19" s="23">
        <v>946934.86</v>
      </c>
      <c r="D19" s="23">
        <v>946934.86</v>
      </c>
      <c r="E19" s="23">
        <v>946934.86</v>
      </c>
      <c r="F19" s="23"/>
      <c r="G19" s="23"/>
      <c r="H19" s="23"/>
      <c r="I19" s="23"/>
      <c r="J19" s="23"/>
      <c r="K19" s="23"/>
      <c r="L19" s="23"/>
      <c r="M19" s="23"/>
      <c r="N19" s="23"/>
      <c r="O19" s="23"/>
    </row>
    <row r="20" ht="18.75" customHeight="1" spans="1:15">
      <c r="A20" s="181" t="s">
        <v>110</v>
      </c>
      <c r="B20" s="217" t="s">
        <v>111</v>
      </c>
      <c r="C20" s="23">
        <v>946934.86</v>
      </c>
      <c r="D20" s="23">
        <v>946934.86</v>
      </c>
      <c r="E20" s="23">
        <v>946934.86</v>
      </c>
      <c r="F20" s="23"/>
      <c r="G20" s="23"/>
      <c r="H20" s="23"/>
      <c r="I20" s="23"/>
      <c r="J20" s="23"/>
      <c r="K20" s="23"/>
      <c r="L20" s="23"/>
      <c r="M20" s="23"/>
      <c r="N20" s="23"/>
      <c r="O20" s="23"/>
    </row>
    <row r="21" ht="18.75" customHeight="1" spans="1:15">
      <c r="A21" s="183" t="s">
        <v>112</v>
      </c>
      <c r="B21" s="218" t="s">
        <v>113</v>
      </c>
      <c r="C21" s="23">
        <v>876368.43</v>
      </c>
      <c r="D21" s="23">
        <v>876368.43</v>
      </c>
      <c r="E21" s="23">
        <v>876368.43</v>
      </c>
      <c r="F21" s="23"/>
      <c r="G21" s="23"/>
      <c r="H21" s="23"/>
      <c r="I21" s="23"/>
      <c r="J21" s="23"/>
      <c r="K21" s="23"/>
      <c r="L21" s="23"/>
      <c r="M21" s="23"/>
      <c r="N21" s="23"/>
      <c r="O21" s="23"/>
    </row>
    <row r="22" ht="18.75" customHeight="1" spans="1:15">
      <c r="A22" s="183" t="s">
        <v>114</v>
      </c>
      <c r="B22" s="218" t="s">
        <v>115</v>
      </c>
      <c r="C22" s="23">
        <v>70566.43</v>
      </c>
      <c r="D22" s="23">
        <v>70566.43</v>
      </c>
      <c r="E22" s="23">
        <v>70566.43</v>
      </c>
      <c r="F22" s="23"/>
      <c r="G22" s="23"/>
      <c r="H22" s="23"/>
      <c r="I22" s="23"/>
      <c r="J22" s="23"/>
      <c r="K22" s="23"/>
      <c r="L22" s="23"/>
      <c r="M22" s="23"/>
      <c r="N22" s="23"/>
      <c r="O22" s="23"/>
    </row>
    <row r="23" ht="18.75" customHeight="1" spans="1:15">
      <c r="A23" s="136" t="s">
        <v>116</v>
      </c>
      <c r="B23" s="166" t="s">
        <v>117</v>
      </c>
      <c r="C23" s="23">
        <v>1481186.07</v>
      </c>
      <c r="D23" s="23">
        <v>1481186.07</v>
      </c>
      <c r="E23" s="23">
        <v>1481186.07</v>
      </c>
      <c r="F23" s="23"/>
      <c r="G23" s="23"/>
      <c r="H23" s="23"/>
      <c r="I23" s="23"/>
      <c r="J23" s="23"/>
      <c r="K23" s="23"/>
      <c r="L23" s="23"/>
      <c r="M23" s="23"/>
      <c r="N23" s="23"/>
      <c r="O23" s="23"/>
    </row>
    <row r="24" ht="18.75" customHeight="1" spans="1:15">
      <c r="A24" s="181" t="s">
        <v>118</v>
      </c>
      <c r="B24" s="217" t="s">
        <v>119</v>
      </c>
      <c r="C24" s="23">
        <v>1481186.07</v>
      </c>
      <c r="D24" s="23">
        <v>1481186.07</v>
      </c>
      <c r="E24" s="23">
        <v>1481186.07</v>
      </c>
      <c r="F24" s="23"/>
      <c r="G24" s="23"/>
      <c r="H24" s="23"/>
      <c r="I24" s="23"/>
      <c r="J24" s="23"/>
      <c r="K24" s="23"/>
      <c r="L24" s="23"/>
      <c r="M24" s="23"/>
      <c r="N24" s="23"/>
      <c r="O24" s="23"/>
    </row>
    <row r="25" ht="18.75" customHeight="1" spans="1:15">
      <c r="A25" s="183" t="s">
        <v>120</v>
      </c>
      <c r="B25" s="218" t="s">
        <v>121</v>
      </c>
      <c r="C25" s="23">
        <v>1481186.07</v>
      </c>
      <c r="D25" s="23">
        <v>1481186.07</v>
      </c>
      <c r="E25" s="23">
        <v>1481186.07</v>
      </c>
      <c r="F25" s="23"/>
      <c r="G25" s="23"/>
      <c r="H25" s="23"/>
      <c r="I25" s="23"/>
      <c r="J25" s="23"/>
      <c r="K25" s="23"/>
      <c r="L25" s="23"/>
      <c r="M25" s="23"/>
      <c r="N25" s="23"/>
      <c r="O25" s="23"/>
    </row>
    <row r="26" ht="18.75" customHeight="1" spans="1:15">
      <c r="A26" s="185" t="s">
        <v>122</v>
      </c>
      <c r="B26" s="186" t="s">
        <v>122</v>
      </c>
      <c r="C26" s="23">
        <v>31514292.26</v>
      </c>
      <c r="D26" s="23">
        <v>23013742.26</v>
      </c>
      <c r="E26" s="23">
        <v>22378114.93</v>
      </c>
      <c r="F26" s="23">
        <v>635627.33</v>
      </c>
      <c r="G26" s="23"/>
      <c r="H26" s="23"/>
      <c r="I26" s="23"/>
      <c r="J26" s="23">
        <v>8500550</v>
      </c>
      <c r="K26" s="23"/>
      <c r="L26" s="23"/>
      <c r="M26" s="23"/>
      <c r="N26" s="23"/>
      <c r="O26" s="23">
        <v>8500550</v>
      </c>
    </row>
    <row r="34" customHeight="1" spans="2:2">
      <c r="B34">
        <f>SUM(B7:B11)</f>
        <v>0</v>
      </c>
    </row>
  </sheetData>
  <mergeCells count="11">
    <mergeCell ref="A2:O2"/>
    <mergeCell ref="A3:L3"/>
    <mergeCell ref="D4:F4"/>
    <mergeCell ref="J4:O4"/>
    <mergeCell ref="A26:B26"/>
    <mergeCell ref="A4:A5"/>
    <mergeCell ref="B4:B5"/>
    <mergeCell ref="C4:C5"/>
    <mergeCell ref="G4:G5"/>
    <mergeCell ref="H4:H5"/>
    <mergeCell ref="I4:I5"/>
  </mergeCells>
  <printOptions horizontalCentered="1"/>
  <pageMargins left="0.39" right="0.39" top="0.51" bottom="0.51" header="0.31" footer="0.31"/>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Zeros="0" topLeftCell="A22" workbookViewId="0">
      <selection activeCell="C43" sqref="C43:C48"/>
    </sheetView>
  </sheetViews>
  <sheetFormatPr defaultColWidth="9.14285714285714" defaultRowHeight="14.25" customHeight="1" outlineLevelCol="3"/>
  <cols>
    <col min="1" max="1" width="39.2857142857143" customWidth="1"/>
    <col min="2" max="2" width="30.847619047619" customWidth="1"/>
    <col min="3" max="3" width="35.847619047619" customWidth="1"/>
    <col min="4" max="4" width="29.847619047619" customWidth="1"/>
  </cols>
  <sheetData>
    <row r="1" ht="15" customHeight="1" spans="1:4">
      <c r="A1" s="1"/>
      <c r="B1" s="1"/>
      <c r="C1" s="1"/>
      <c r="D1" s="39" t="s">
        <v>123</v>
      </c>
    </row>
    <row r="2" ht="36" customHeight="1" spans="1:4">
      <c r="A2" s="5" t="str">
        <f>"2025"&amp;"年部门财政拨款收支预算总表"</f>
        <v>2025年部门财政拨款收支预算总表</v>
      </c>
      <c r="B2" s="164"/>
      <c r="C2" s="164"/>
      <c r="D2" s="164"/>
    </row>
    <row r="3" ht="18.75" customHeight="1" spans="1:4">
      <c r="A3" s="7" t="str">
        <f>"单位名称："&amp;"永德县大雪山彝族拉祜族傣族乡中心校"</f>
        <v>单位名称：永德县大雪山彝族拉祜族傣族乡中心校</v>
      </c>
      <c r="B3" s="165"/>
      <c r="C3" s="165"/>
      <c r="D3" s="39" t="s">
        <v>1</v>
      </c>
    </row>
    <row r="4" ht="18.75" customHeight="1" spans="1:4">
      <c r="A4" s="12" t="s">
        <v>2</v>
      </c>
      <c r="B4" s="14"/>
      <c r="C4" s="12" t="s">
        <v>3</v>
      </c>
      <c r="D4" s="14"/>
    </row>
    <row r="5" ht="18.75" customHeight="1" spans="1:4">
      <c r="A5" s="30" t="s">
        <v>4</v>
      </c>
      <c r="B5" s="106" t="str">
        <f>"2025"&amp;"年预算数"</f>
        <v>2025年预算数</v>
      </c>
      <c r="C5" s="30" t="s">
        <v>124</v>
      </c>
      <c r="D5" s="106" t="str">
        <f>"2025"&amp;"年预算数"</f>
        <v>2025年预算数</v>
      </c>
    </row>
    <row r="6" ht="18.75" customHeight="1" spans="1:4">
      <c r="A6" s="32"/>
      <c r="B6" s="18"/>
      <c r="C6" s="32"/>
      <c r="D6" s="18"/>
    </row>
    <row r="7" ht="18.75" customHeight="1" spans="1:4">
      <c r="A7" s="166" t="s">
        <v>125</v>
      </c>
      <c r="B7" s="23">
        <v>23013742.26</v>
      </c>
      <c r="C7" s="22" t="s">
        <v>126</v>
      </c>
      <c r="D7" s="23">
        <v>23013742.26</v>
      </c>
    </row>
    <row r="8" ht="18.75" customHeight="1" spans="1:4">
      <c r="A8" s="167" t="s">
        <v>127</v>
      </c>
      <c r="B8" s="23">
        <v>23013742.26</v>
      </c>
      <c r="C8" s="22" t="s">
        <v>128</v>
      </c>
      <c r="D8" s="23"/>
    </row>
    <row r="9" ht="18.75" customHeight="1" spans="1:4">
      <c r="A9" s="167" t="s">
        <v>129</v>
      </c>
      <c r="B9" s="23"/>
      <c r="C9" s="22" t="s">
        <v>130</v>
      </c>
      <c r="D9" s="23"/>
    </row>
    <row r="10" ht="18.75" customHeight="1" spans="1:4">
      <c r="A10" s="167" t="s">
        <v>131</v>
      </c>
      <c r="B10" s="23"/>
      <c r="C10" s="22" t="s">
        <v>132</v>
      </c>
      <c r="D10" s="23"/>
    </row>
    <row r="11" ht="18.75" customHeight="1" spans="1:4">
      <c r="A11" s="168" t="s">
        <v>133</v>
      </c>
      <c r="B11" s="23"/>
      <c r="C11" s="169" t="s">
        <v>134</v>
      </c>
      <c r="D11" s="23"/>
    </row>
    <row r="12" ht="18.75" customHeight="1" spans="1:4">
      <c r="A12" s="170" t="s">
        <v>127</v>
      </c>
      <c r="B12" s="23"/>
      <c r="C12" s="171" t="s">
        <v>135</v>
      </c>
      <c r="D12" s="23">
        <v>17836580.57</v>
      </c>
    </row>
    <row r="13" ht="18.75" customHeight="1" spans="1:4">
      <c r="A13" s="170" t="s">
        <v>129</v>
      </c>
      <c r="B13" s="23"/>
      <c r="C13" s="171" t="s">
        <v>136</v>
      </c>
      <c r="D13" s="23"/>
    </row>
    <row r="14" ht="18.75" customHeight="1" spans="1:4">
      <c r="A14" s="170" t="s">
        <v>131</v>
      </c>
      <c r="B14" s="23"/>
      <c r="C14" s="171" t="s">
        <v>137</v>
      </c>
      <c r="D14" s="23"/>
    </row>
    <row r="15" ht="18.75" customHeight="1" spans="1:4">
      <c r="A15" s="170" t="s">
        <v>26</v>
      </c>
      <c r="B15" s="23"/>
      <c r="C15" s="171" t="s">
        <v>138</v>
      </c>
      <c r="D15" s="23">
        <v>2749040.76</v>
      </c>
    </row>
    <row r="16" ht="18.75" customHeight="1" spans="1:4">
      <c r="A16" s="170" t="s">
        <v>26</v>
      </c>
      <c r="B16" s="23" t="s">
        <v>26</v>
      </c>
      <c r="C16" s="171" t="s">
        <v>139</v>
      </c>
      <c r="D16" s="23">
        <v>946934.86</v>
      </c>
    </row>
    <row r="17" ht="18.75" customHeight="1" spans="1:4">
      <c r="A17" s="172" t="s">
        <v>26</v>
      </c>
      <c r="B17" s="23" t="s">
        <v>26</v>
      </c>
      <c r="C17" s="171" t="s">
        <v>140</v>
      </c>
      <c r="D17" s="23"/>
    </row>
    <row r="18" ht="18.75" customHeight="1" spans="1:4">
      <c r="A18" s="172" t="s">
        <v>26</v>
      </c>
      <c r="B18" s="23" t="s">
        <v>26</v>
      </c>
      <c r="C18" s="171" t="s">
        <v>141</v>
      </c>
      <c r="D18" s="23"/>
    </row>
    <row r="19" ht="18.75" customHeight="1" spans="1:4">
      <c r="A19" s="173" t="s">
        <v>26</v>
      </c>
      <c r="B19" s="23" t="s">
        <v>26</v>
      </c>
      <c r="C19" s="171" t="s">
        <v>142</v>
      </c>
      <c r="D19" s="23"/>
    </row>
    <row r="20" ht="18.75" customHeight="1" spans="1:4">
      <c r="A20" s="173" t="s">
        <v>26</v>
      </c>
      <c r="B20" s="23" t="s">
        <v>26</v>
      </c>
      <c r="C20" s="171" t="s">
        <v>143</v>
      </c>
      <c r="D20" s="23"/>
    </row>
    <row r="21" ht="18.75" customHeight="1" spans="1:4">
      <c r="A21" s="173" t="s">
        <v>26</v>
      </c>
      <c r="B21" s="23" t="s">
        <v>26</v>
      </c>
      <c r="C21" s="171" t="s">
        <v>144</v>
      </c>
      <c r="D21" s="23"/>
    </row>
    <row r="22" ht="18.75" customHeight="1" spans="1:4">
      <c r="A22" s="173" t="s">
        <v>26</v>
      </c>
      <c r="B22" s="23" t="s">
        <v>26</v>
      </c>
      <c r="C22" s="171" t="s">
        <v>145</v>
      </c>
      <c r="D22" s="23"/>
    </row>
    <row r="23" ht="18.75" customHeight="1" spans="1:4">
      <c r="A23" s="173" t="s">
        <v>26</v>
      </c>
      <c r="B23" s="23" t="s">
        <v>26</v>
      </c>
      <c r="C23" s="171" t="s">
        <v>146</v>
      </c>
      <c r="D23" s="23"/>
    </row>
    <row r="24" ht="18.75" customHeight="1" spans="1:4">
      <c r="A24" s="173" t="s">
        <v>26</v>
      </c>
      <c r="B24" s="23" t="s">
        <v>26</v>
      </c>
      <c r="C24" s="171" t="s">
        <v>147</v>
      </c>
      <c r="D24" s="23"/>
    </row>
    <row r="25" ht="18.75" customHeight="1" spans="1:4">
      <c r="A25" s="173" t="s">
        <v>26</v>
      </c>
      <c r="B25" s="23" t="s">
        <v>26</v>
      </c>
      <c r="C25" s="171" t="s">
        <v>148</v>
      </c>
      <c r="D25" s="23"/>
    </row>
    <row r="26" ht="18.75" customHeight="1" spans="1:4">
      <c r="A26" s="173" t="s">
        <v>26</v>
      </c>
      <c r="B26" s="23" t="s">
        <v>26</v>
      </c>
      <c r="C26" s="171" t="s">
        <v>149</v>
      </c>
      <c r="D26" s="23">
        <v>1481186.07</v>
      </c>
    </row>
    <row r="27" ht="18.75" customHeight="1" spans="1:4">
      <c r="A27" s="173" t="s">
        <v>26</v>
      </c>
      <c r="B27" s="23" t="s">
        <v>26</v>
      </c>
      <c r="C27" s="171" t="s">
        <v>150</v>
      </c>
      <c r="D27" s="23"/>
    </row>
    <row r="28" ht="18.75" customHeight="1" spans="1:4">
      <c r="A28" s="173" t="s">
        <v>26</v>
      </c>
      <c r="B28" s="23" t="s">
        <v>26</v>
      </c>
      <c r="C28" s="171" t="s">
        <v>151</v>
      </c>
      <c r="D28" s="23"/>
    </row>
    <row r="29" ht="18.75" customHeight="1" spans="1:4">
      <c r="A29" s="173" t="s">
        <v>26</v>
      </c>
      <c r="B29" s="23" t="s">
        <v>26</v>
      </c>
      <c r="C29" s="171" t="s">
        <v>152</v>
      </c>
      <c r="D29" s="23"/>
    </row>
    <row r="30" ht="18.75" customHeight="1" spans="1:4">
      <c r="A30" s="173" t="s">
        <v>26</v>
      </c>
      <c r="B30" s="23" t="s">
        <v>26</v>
      </c>
      <c r="C30" s="171" t="s">
        <v>153</v>
      </c>
      <c r="D30" s="23"/>
    </row>
    <row r="31" ht="18.75" customHeight="1" spans="1:4">
      <c r="A31" s="174" t="s">
        <v>26</v>
      </c>
      <c r="B31" s="23" t="s">
        <v>26</v>
      </c>
      <c r="C31" s="171" t="s">
        <v>154</v>
      </c>
      <c r="D31" s="23"/>
    </row>
    <row r="32" ht="18.75" customHeight="1" spans="1:4">
      <c r="A32" s="174" t="s">
        <v>26</v>
      </c>
      <c r="B32" s="23" t="s">
        <v>26</v>
      </c>
      <c r="C32" s="171" t="s">
        <v>155</v>
      </c>
      <c r="D32" s="23"/>
    </row>
    <row r="33" ht="18.75" customHeight="1" spans="1:4">
      <c r="A33" s="174" t="s">
        <v>26</v>
      </c>
      <c r="B33" s="23" t="s">
        <v>26</v>
      </c>
      <c r="C33" s="171" t="s">
        <v>156</v>
      </c>
      <c r="D33" s="23"/>
    </row>
    <row r="34" ht="18.75" customHeight="1" spans="1:4">
      <c r="A34" s="174"/>
      <c r="B34" s="23">
        <f>SUM(B7:B11)</f>
        <v>46027484.52</v>
      </c>
      <c r="C34" s="171" t="s">
        <v>157</v>
      </c>
      <c r="D34" s="23"/>
    </row>
    <row r="35" ht="18.75" customHeight="1" spans="1:4">
      <c r="A35" s="174" t="s">
        <v>26</v>
      </c>
      <c r="B35" s="23" t="s">
        <v>26</v>
      </c>
      <c r="C35" s="171" t="s">
        <v>158</v>
      </c>
      <c r="D35" s="23"/>
    </row>
    <row r="36" ht="18.75" customHeight="1" spans="1:4">
      <c r="A36" s="55" t="s">
        <v>159</v>
      </c>
      <c r="B36" s="175">
        <v>23013742.26</v>
      </c>
      <c r="C36" s="176" t="s">
        <v>52</v>
      </c>
      <c r="D36" s="175">
        <v>23013742.26</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34"/>
  <sheetViews>
    <sheetView showZeros="0" workbookViewId="0">
      <selection activeCell="G26" sqref="G26"/>
    </sheetView>
  </sheetViews>
  <sheetFormatPr defaultColWidth="9.14285714285714" defaultRowHeight="14.25" customHeight="1" outlineLevelCol="6"/>
  <cols>
    <col min="1" max="1" width="20.1428571428571" customWidth="1"/>
    <col min="2" max="2" width="44" customWidth="1"/>
    <col min="3" max="3" width="24.2857142857143" customWidth="1"/>
    <col min="4" max="4" width="20.4190476190476" customWidth="1"/>
    <col min="5" max="7" width="24.2857142857143" customWidth="1"/>
  </cols>
  <sheetData>
    <row r="1" ht="15" customHeight="1" spans="4:7">
      <c r="D1" s="154"/>
      <c r="F1" s="57"/>
      <c r="G1" s="39" t="s">
        <v>160</v>
      </c>
    </row>
    <row r="2" ht="39" customHeight="1" spans="1:7">
      <c r="A2" s="5" t="str">
        <f>"2025"&amp;"年一般公共预算支出预算表（按功能科目分类）"</f>
        <v>2025年一般公共预算支出预算表（按功能科目分类）</v>
      </c>
      <c r="B2" s="155"/>
      <c r="C2" s="155"/>
      <c r="D2" s="155"/>
      <c r="E2" s="155"/>
      <c r="F2" s="155"/>
      <c r="G2" s="155"/>
    </row>
    <row r="3" ht="18" customHeight="1" spans="1:7">
      <c r="A3" s="156" t="str">
        <f>"单位名称："&amp;"永德县大雪山彝族拉祜族傣族乡中心校"</f>
        <v>单位名称：永德县大雪山彝族拉祜族傣族乡中心校</v>
      </c>
      <c r="B3" s="28"/>
      <c r="C3" s="29"/>
      <c r="D3" s="29"/>
      <c r="E3" s="29"/>
      <c r="F3" s="101"/>
      <c r="G3" s="39" t="s">
        <v>1</v>
      </c>
    </row>
    <row r="4" ht="20.25" customHeight="1" spans="1:7">
      <c r="A4" s="157" t="s">
        <v>161</v>
      </c>
      <c r="B4" s="158"/>
      <c r="C4" s="106" t="s">
        <v>56</v>
      </c>
      <c r="D4" s="134" t="s">
        <v>75</v>
      </c>
      <c r="E4" s="13"/>
      <c r="F4" s="14"/>
      <c r="G4" s="127" t="s">
        <v>76</v>
      </c>
    </row>
    <row r="5" ht="20.25" customHeight="1" spans="1:7">
      <c r="A5" s="159" t="s">
        <v>73</v>
      </c>
      <c r="B5" s="159" t="s">
        <v>74</v>
      </c>
      <c r="C5" s="32"/>
      <c r="D5" s="66" t="s">
        <v>58</v>
      </c>
      <c r="E5" s="66" t="s">
        <v>162</v>
      </c>
      <c r="F5" s="66" t="s">
        <v>163</v>
      </c>
      <c r="G5" s="95"/>
    </row>
    <row r="6" ht="19.5" customHeight="1" spans="1:7">
      <c r="A6" s="159" t="s">
        <v>164</v>
      </c>
      <c r="B6" s="159" t="s">
        <v>165</v>
      </c>
      <c r="C6" s="159" t="s">
        <v>166</v>
      </c>
      <c r="D6" s="66">
        <v>4</v>
      </c>
      <c r="E6" s="160" t="s">
        <v>167</v>
      </c>
      <c r="F6" s="160" t="s">
        <v>168</v>
      </c>
      <c r="G6" s="159" t="s">
        <v>169</v>
      </c>
    </row>
    <row r="7" ht="18" customHeight="1" spans="1:7">
      <c r="A7" s="33" t="s">
        <v>84</v>
      </c>
      <c r="B7" s="33" t="s">
        <v>85</v>
      </c>
      <c r="C7" s="23">
        <v>17836580.57</v>
      </c>
      <c r="D7" s="23">
        <v>17200953.24</v>
      </c>
      <c r="E7" s="23">
        <v>17070619.8</v>
      </c>
      <c r="F7" s="23">
        <v>130333.44</v>
      </c>
      <c r="G7" s="23">
        <v>635627.33</v>
      </c>
    </row>
    <row r="8" ht="18" customHeight="1" spans="1:7">
      <c r="A8" s="117" t="s">
        <v>86</v>
      </c>
      <c r="B8" s="117" t="s">
        <v>87</v>
      </c>
      <c r="C8" s="23">
        <v>17834474.57</v>
      </c>
      <c r="D8" s="23">
        <v>17200953.24</v>
      </c>
      <c r="E8" s="23">
        <v>17070619.8</v>
      </c>
      <c r="F8" s="23">
        <v>130333.44</v>
      </c>
      <c r="G8" s="23">
        <v>633521.33</v>
      </c>
    </row>
    <row r="9" ht="18" customHeight="1" spans="1:7">
      <c r="A9" s="161" t="s">
        <v>88</v>
      </c>
      <c r="B9" s="161" t="s">
        <v>89</v>
      </c>
      <c r="C9" s="23">
        <v>393440.7</v>
      </c>
      <c r="D9" s="23"/>
      <c r="E9" s="23"/>
      <c r="F9" s="23"/>
      <c r="G9" s="23">
        <v>393440.7</v>
      </c>
    </row>
    <row r="10" ht="18" customHeight="1" spans="1:7">
      <c r="A10" s="161" t="s">
        <v>90</v>
      </c>
      <c r="B10" s="161" t="s">
        <v>91</v>
      </c>
      <c r="C10" s="23">
        <v>17441033.87</v>
      </c>
      <c r="D10" s="23">
        <v>17200953.24</v>
      </c>
      <c r="E10" s="23">
        <v>17070619.8</v>
      </c>
      <c r="F10" s="23">
        <v>130333.44</v>
      </c>
      <c r="G10" s="23">
        <v>240080.63</v>
      </c>
    </row>
    <row r="11" ht="18" customHeight="1" spans="1:7">
      <c r="A11" s="117" t="s">
        <v>92</v>
      </c>
      <c r="B11" s="117" t="s">
        <v>93</v>
      </c>
      <c r="C11" s="23">
        <v>2106</v>
      </c>
      <c r="D11" s="23"/>
      <c r="E11" s="23"/>
      <c r="F11" s="23"/>
      <c r="G11" s="23">
        <v>2106</v>
      </c>
    </row>
    <row r="12" ht="18" customHeight="1" spans="1:7">
      <c r="A12" s="161" t="s">
        <v>94</v>
      </c>
      <c r="B12" s="161" t="s">
        <v>95</v>
      </c>
      <c r="C12" s="23">
        <v>2106</v>
      </c>
      <c r="D12" s="23"/>
      <c r="E12" s="23"/>
      <c r="F12" s="23"/>
      <c r="G12" s="23">
        <v>2106</v>
      </c>
    </row>
    <row r="13" ht="18" customHeight="1" spans="1:7">
      <c r="A13" s="33" t="s">
        <v>96</v>
      </c>
      <c r="B13" s="33" t="s">
        <v>97</v>
      </c>
      <c r="C13" s="23">
        <v>2749040.76</v>
      </c>
      <c r="D13" s="23">
        <v>2749040.76</v>
      </c>
      <c r="E13" s="23">
        <v>2734040.76</v>
      </c>
      <c r="F13" s="23">
        <v>15000</v>
      </c>
      <c r="G13" s="23"/>
    </row>
    <row r="14" ht="18" customHeight="1" spans="1:7">
      <c r="A14" s="117" t="s">
        <v>98</v>
      </c>
      <c r="B14" s="117" t="s">
        <v>99</v>
      </c>
      <c r="C14" s="23">
        <v>2693576.76</v>
      </c>
      <c r="D14" s="23">
        <v>2693576.76</v>
      </c>
      <c r="E14" s="23">
        <v>2678576.76</v>
      </c>
      <c r="F14" s="23">
        <v>15000</v>
      </c>
      <c r="G14" s="23"/>
    </row>
    <row r="15" ht="18" customHeight="1" spans="1:7">
      <c r="A15" s="161" t="s">
        <v>100</v>
      </c>
      <c r="B15" s="161" t="s">
        <v>101</v>
      </c>
      <c r="C15" s="23">
        <v>718662</v>
      </c>
      <c r="D15" s="23">
        <v>718662</v>
      </c>
      <c r="E15" s="23">
        <v>703662</v>
      </c>
      <c r="F15" s="23">
        <v>15000</v>
      </c>
      <c r="G15" s="23"/>
    </row>
    <row r="16" ht="18" customHeight="1" spans="1:7">
      <c r="A16" s="161" t="s">
        <v>102</v>
      </c>
      <c r="B16" s="161" t="s">
        <v>103</v>
      </c>
      <c r="C16" s="23">
        <v>1974914.76</v>
      </c>
      <c r="D16" s="23">
        <v>1974914.76</v>
      </c>
      <c r="E16" s="23">
        <v>1974914.76</v>
      </c>
      <c r="F16" s="23"/>
      <c r="G16" s="23"/>
    </row>
    <row r="17" ht="18" customHeight="1" spans="1:7">
      <c r="A17" s="117" t="s">
        <v>104</v>
      </c>
      <c r="B17" s="117" t="s">
        <v>105</v>
      </c>
      <c r="C17" s="23">
        <v>55464</v>
      </c>
      <c r="D17" s="23">
        <v>55464</v>
      </c>
      <c r="E17" s="23">
        <v>55464</v>
      </c>
      <c r="F17" s="23"/>
      <c r="G17" s="23"/>
    </row>
    <row r="18" ht="18" customHeight="1" spans="1:7">
      <c r="A18" s="161" t="s">
        <v>106</v>
      </c>
      <c r="B18" s="161" t="s">
        <v>107</v>
      </c>
      <c r="C18" s="23">
        <v>55464</v>
      </c>
      <c r="D18" s="23">
        <v>55464</v>
      </c>
      <c r="E18" s="23">
        <v>55464</v>
      </c>
      <c r="F18" s="23"/>
      <c r="G18" s="23"/>
    </row>
    <row r="19" ht="18" customHeight="1" spans="1:7">
      <c r="A19" s="33" t="s">
        <v>108</v>
      </c>
      <c r="B19" s="33" t="s">
        <v>109</v>
      </c>
      <c r="C19" s="23">
        <v>946934.86</v>
      </c>
      <c r="D19" s="23">
        <v>946934.86</v>
      </c>
      <c r="E19" s="23">
        <v>946934.86</v>
      </c>
      <c r="F19" s="23"/>
      <c r="G19" s="23"/>
    </row>
    <row r="20" ht="18" customHeight="1" spans="1:7">
      <c r="A20" s="117" t="s">
        <v>110</v>
      </c>
      <c r="B20" s="117" t="s">
        <v>111</v>
      </c>
      <c r="C20" s="23">
        <v>946934.86</v>
      </c>
      <c r="D20" s="23">
        <v>946934.86</v>
      </c>
      <c r="E20" s="23">
        <v>946934.86</v>
      </c>
      <c r="F20" s="23"/>
      <c r="G20" s="23"/>
    </row>
    <row r="21" ht="18" customHeight="1" spans="1:7">
      <c r="A21" s="161" t="s">
        <v>112</v>
      </c>
      <c r="B21" s="161" t="s">
        <v>113</v>
      </c>
      <c r="C21" s="23">
        <v>876368.43</v>
      </c>
      <c r="D21" s="23">
        <v>876368.43</v>
      </c>
      <c r="E21" s="23">
        <v>876368.43</v>
      </c>
      <c r="F21" s="23"/>
      <c r="G21" s="23"/>
    </row>
    <row r="22" ht="18" customHeight="1" spans="1:7">
      <c r="A22" s="161" t="s">
        <v>114</v>
      </c>
      <c r="B22" s="161" t="s">
        <v>115</v>
      </c>
      <c r="C22" s="23">
        <v>70566.43</v>
      </c>
      <c r="D22" s="23">
        <v>70566.43</v>
      </c>
      <c r="E22" s="23">
        <v>70566.43</v>
      </c>
      <c r="F22" s="23"/>
      <c r="G22" s="23"/>
    </row>
    <row r="23" ht="18" customHeight="1" spans="1:7">
      <c r="A23" s="33" t="s">
        <v>116</v>
      </c>
      <c r="B23" s="33" t="s">
        <v>117</v>
      </c>
      <c r="C23" s="23">
        <v>1481186.07</v>
      </c>
      <c r="D23" s="23">
        <v>1481186.07</v>
      </c>
      <c r="E23" s="23">
        <v>1481186.07</v>
      </c>
      <c r="F23" s="23"/>
      <c r="G23" s="23"/>
    </row>
    <row r="24" ht="18" customHeight="1" spans="1:7">
      <c r="A24" s="117" t="s">
        <v>118</v>
      </c>
      <c r="B24" s="117" t="s">
        <v>119</v>
      </c>
      <c r="C24" s="23">
        <v>1481186.07</v>
      </c>
      <c r="D24" s="23">
        <v>1481186.07</v>
      </c>
      <c r="E24" s="23">
        <v>1481186.07</v>
      </c>
      <c r="F24" s="23"/>
      <c r="G24" s="23"/>
    </row>
    <row r="25" ht="18" customHeight="1" spans="1:7">
      <c r="A25" s="161" t="s">
        <v>120</v>
      </c>
      <c r="B25" s="161" t="s">
        <v>121</v>
      </c>
      <c r="C25" s="23">
        <v>1481186.07</v>
      </c>
      <c r="D25" s="23">
        <v>1481186.07</v>
      </c>
      <c r="E25" s="23">
        <v>1481186.07</v>
      </c>
      <c r="F25" s="23"/>
      <c r="G25" s="23"/>
    </row>
    <row r="26" ht="18" customHeight="1" spans="1:7">
      <c r="A26" s="162" t="s">
        <v>122</v>
      </c>
      <c r="B26" s="163" t="s">
        <v>122</v>
      </c>
      <c r="C26" s="23">
        <v>23013742.26</v>
      </c>
      <c r="D26" s="23">
        <v>22378114.93</v>
      </c>
      <c r="E26" s="23">
        <v>22232781.49</v>
      </c>
      <c r="F26" s="23">
        <v>145333.44</v>
      </c>
      <c r="G26" s="23">
        <v>635627.33</v>
      </c>
    </row>
    <row r="34" customHeight="1" spans="2:2">
      <c r="B34">
        <f>SUM(B7:B11)</f>
        <v>0</v>
      </c>
    </row>
  </sheetData>
  <mergeCells count="7">
    <mergeCell ref="A2:G2"/>
    <mergeCell ref="A3:E3"/>
    <mergeCell ref="A4:B4"/>
    <mergeCell ref="D4:F4"/>
    <mergeCell ref="A26:B26"/>
    <mergeCell ref="C4:C5"/>
    <mergeCell ref="G4:G5"/>
  </mergeCells>
  <printOptions horizontalCentered="1"/>
  <pageMargins left="0.39" right="0.39" top="0.58" bottom="0.58"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34"/>
  <sheetViews>
    <sheetView showZeros="0" workbookViewId="0">
      <selection activeCell="A12" sqref="A12:G12"/>
    </sheetView>
  </sheetViews>
  <sheetFormatPr defaultColWidth="9.14285714285714" defaultRowHeight="14.25" customHeight="1" outlineLevelCol="6"/>
  <cols>
    <col min="1" max="1" width="23.5714285714286" customWidth="1"/>
    <col min="2" max="7" width="22.847619047619" customWidth="1"/>
  </cols>
  <sheetData>
    <row r="1" ht="15" customHeight="1" spans="1:7">
      <c r="A1" s="142"/>
      <c r="B1" s="143"/>
      <c r="C1" s="144"/>
      <c r="D1" s="62"/>
      <c r="G1" s="88" t="s">
        <v>170</v>
      </c>
    </row>
    <row r="2" ht="39" customHeight="1" spans="1:7">
      <c r="A2" s="132" t="str">
        <f>"2025"&amp;"年“三公”经费支出预算表"</f>
        <v>2025年“三公”经费支出预算表</v>
      </c>
      <c r="B2" s="51"/>
      <c r="C2" s="51"/>
      <c r="D2" s="51"/>
      <c r="E2" s="51"/>
      <c r="F2" s="51"/>
      <c r="G2" s="51"/>
    </row>
    <row r="3" ht="18.75" customHeight="1" spans="1:7">
      <c r="A3" s="41" t="str">
        <f>"单位名称："&amp;"永德县大雪山彝族拉祜族傣族乡中心校"</f>
        <v>单位名称：永德县大雪山彝族拉祜族傣族乡中心校</v>
      </c>
      <c r="B3" s="143"/>
      <c r="C3" s="144"/>
      <c r="D3" s="62"/>
      <c r="E3" s="29"/>
      <c r="G3" s="88" t="s">
        <v>171</v>
      </c>
    </row>
    <row r="4" ht="18.75" customHeight="1" spans="1:7">
      <c r="A4" s="10" t="s">
        <v>172</v>
      </c>
      <c r="B4" s="10" t="s">
        <v>173</v>
      </c>
      <c r="C4" s="30" t="s">
        <v>174</v>
      </c>
      <c r="D4" s="12" t="s">
        <v>175</v>
      </c>
      <c r="E4" s="13"/>
      <c r="F4" s="14"/>
      <c r="G4" s="30" t="s">
        <v>176</v>
      </c>
    </row>
    <row r="5" ht="18.75" customHeight="1" spans="1:7">
      <c r="A5" s="17"/>
      <c r="B5" s="145"/>
      <c r="C5" s="32"/>
      <c r="D5" s="66" t="s">
        <v>58</v>
      </c>
      <c r="E5" s="66" t="s">
        <v>177</v>
      </c>
      <c r="F5" s="66" t="s">
        <v>178</v>
      </c>
      <c r="G5" s="32"/>
    </row>
    <row r="6" ht="18.75" customHeight="1" spans="1:7">
      <c r="A6" s="146" t="s">
        <v>56</v>
      </c>
      <c r="B6" s="147">
        <v>1</v>
      </c>
      <c r="C6" s="148">
        <v>2</v>
      </c>
      <c r="D6" s="149">
        <v>3</v>
      </c>
      <c r="E6" s="149">
        <v>4</v>
      </c>
      <c r="F6" s="149">
        <v>5</v>
      </c>
      <c r="G6" s="148">
        <v>6</v>
      </c>
    </row>
    <row r="7" ht="18.75" customHeight="1" spans="1:7">
      <c r="A7" s="146" t="s">
        <v>56</v>
      </c>
      <c r="B7" s="150"/>
      <c r="C7" s="150"/>
      <c r="D7" s="150"/>
      <c r="E7" s="150"/>
      <c r="F7" s="150"/>
      <c r="G7" s="150"/>
    </row>
    <row r="8" ht="18.75" customHeight="1" spans="1:7">
      <c r="A8" s="151" t="s">
        <v>179</v>
      </c>
      <c r="B8" s="150"/>
      <c r="C8" s="150"/>
      <c r="D8" s="150"/>
      <c r="E8" s="150"/>
      <c r="F8" s="150"/>
      <c r="G8" s="150"/>
    </row>
    <row r="9" ht="18.75" customHeight="1" spans="1:7">
      <c r="A9" s="151" t="s">
        <v>180</v>
      </c>
      <c r="B9" s="150"/>
      <c r="C9" s="150"/>
      <c r="D9" s="150"/>
      <c r="E9" s="150"/>
      <c r="F9" s="150"/>
      <c r="G9" s="150"/>
    </row>
    <row r="10" ht="18.75" customHeight="1" spans="1:7">
      <c r="A10" s="151" t="s">
        <v>181</v>
      </c>
      <c r="B10" s="150"/>
      <c r="C10" s="150"/>
      <c r="D10" s="150"/>
      <c r="E10" s="150"/>
      <c r="F10" s="150"/>
      <c r="G10" s="150"/>
    </row>
    <row r="11" ht="18.75" customHeight="1" spans="1:7">
      <c r="A11" s="151" t="s">
        <v>182</v>
      </c>
      <c r="B11" s="150"/>
      <c r="C11" s="150"/>
      <c r="D11" s="150"/>
      <c r="E11" s="150"/>
      <c r="F11" s="150"/>
      <c r="G11" s="150"/>
    </row>
    <row r="12" customHeight="1" spans="1:7">
      <c r="A12" s="152" t="s">
        <v>183</v>
      </c>
      <c r="B12" s="153"/>
      <c r="C12" s="153"/>
      <c r="D12" s="153"/>
      <c r="E12" s="153"/>
      <c r="F12" s="153"/>
      <c r="G12" s="153"/>
    </row>
    <row r="34" customHeight="1" spans="2:2">
      <c r="B34">
        <f>SUM(B7:B11)</f>
        <v>0</v>
      </c>
    </row>
  </sheetData>
  <mergeCells count="8">
    <mergeCell ref="A2:G2"/>
    <mergeCell ref="A3:D3"/>
    <mergeCell ref="D4:F4"/>
    <mergeCell ref="A12:G12"/>
    <mergeCell ref="A4:A6"/>
    <mergeCell ref="B4:B5"/>
    <mergeCell ref="C4:C5"/>
    <mergeCell ref="G4:G5"/>
  </mergeCells>
  <printOptions horizontalCentered="1"/>
  <pageMargins left="0.39" right="0.39" top="0.58" bottom="0.58" header="0.51" footer="0.5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34"/>
  <sheetViews>
    <sheetView showZeros="0" topLeftCell="A4" workbookViewId="0">
      <selection activeCell="C43" sqref="C43:C48"/>
    </sheetView>
  </sheetViews>
  <sheetFormatPr defaultColWidth="9.14285714285714" defaultRowHeight="14.25" customHeight="1"/>
  <cols>
    <col min="1" max="1" width="32.847619047619" customWidth="1"/>
    <col min="2" max="2" width="25.4190476190476" customWidth="1"/>
    <col min="3" max="3" width="26.5714285714286" customWidth="1"/>
    <col min="4" max="4" width="10.1428571428571" customWidth="1"/>
    <col min="5" max="5" width="28.5904761904762" customWidth="1"/>
    <col min="6" max="6" width="10.2857142857143" customWidth="1"/>
    <col min="7" max="7" width="23" customWidth="1"/>
    <col min="8" max="21" width="19.847619047619" customWidth="1"/>
    <col min="22" max="23" width="20" customWidth="1"/>
  </cols>
  <sheetData>
    <row r="1" ht="15" customHeight="1" spans="2:23">
      <c r="B1" s="130"/>
      <c r="D1" s="131"/>
      <c r="E1" s="131"/>
      <c r="F1" s="131"/>
      <c r="G1" s="131"/>
      <c r="H1" s="68"/>
      <c r="I1" s="68"/>
      <c r="J1" s="68"/>
      <c r="K1" s="68"/>
      <c r="L1" s="68"/>
      <c r="M1" s="68"/>
      <c r="N1" s="29"/>
      <c r="O1" s="29"/>
      <c r="P1" s="29"/>
      <c r="Q1" s="68"/>
      <c r="U1" s="130"/>
      <c r="W1" s="38" t="s">
        <v>184</v>
      </c>
    </row>
    <row r="2" ht="39.75" customHeight="1" spans="1:23">
      <c r="A2" s="132" t="str">
        <f>"2025"&amp;"年部门基本支出预算表"</f>
        <v>2025年部门基本支出预算表</v>
      </c>
      <c r="B2" s="51"/>
      <c r="C2" s="51"/>
      <c r="D2" s="51"/>
      <c r="E2" s="51"/>
      <c r="F2" s="51"/>
      <c r="G2" s="51"/>
      <c r="H2" s="51"/>
      <c r="I2" s="51"/>
      <c r="J2" s="51"/>
      <c r="K2" s="51"/>
      <c r="L2" s="51"/>
      <c r="M2" s="51"/>
      <c r="N2" s="6"/>
      <c r="O2" s="6"/>
      <c r="P2" s="6"/>
      <c r="Q2" s="51"/>
      <c r="R2" s="51"/>
      <c r="S2" s="51"/>
      <c r="T2" s="51"/>
      <c r="U2" s="51"/>
      <c r="V2" s="51"/>
      <c r="W2" s="51"/>
    </row>
    <row r="3" ht="18.75" customHeight="1" spans="1:23">
      <c r="A3" s="7" t="str">
        <f>"单位名称："&amp;"永德县大雪山彝族拉祜族傣族乡中心校"</f>
        <v>单位名称：永德县大雪山彝族拉祜族傣族乡中心校</v>
      </c>
      <c r="B3" s="133"/>
      <c r="C3" s="133"/>
      <c r="D3" s="133"/>
      <c r="E3" s="133"/>
      <c r="F3" s="133"/>
      <c r="G3" s="133"/>
      <c r="H3" s="72"/>
      <c r="I3" s="72"/>
      <c r="J3" s="72"/>
      <c r="K3" s="72"/>
      <c r="L3" s="72"/>
      <c r="M3" s="72"/>
      <c r="N3" s="94"/>
      <c r="O3" s="94"/>
      <c r="P3" s="94"/>
      <c r="Q3" s="72"/>
      <c r="U3" s="130"/>
      <c r="W3" s="38" t="s">
        <v>171</v>
      </c>
    </row>
    <row r="4" ht="18" customHeight="1" spans="1:23">
      <c r="A4" s="10" t="s">
        <v>185</v>
      </c>
      <c r="B4" s="10" t="s">
        <v>186</v>
      </c>
      <c r="C4" s="10" t="s">
        <v>187</v>
      </c>
      <c r="D4" s="10" t="s">
        <v>188</v>
      </c>
      <c r="E4" s="10" t="s">
        <v>189</v>
      </c>
      <c r="F4" s="10" t="s">
        <v>190</v>
      </c>
      <c r="G4" s="10" t="s">
        <v>191</v>
      </c>
      <c r="H4" s="134" t="s">
        <v>192</v>
      </c>
      <c r="I4" s="64" t="s">
        <v>192</v>
      </c>
      <c r="J4" s="64"/>
      <c r="K4" s="64"/>
      <c r="L4" s="64"/>
      <c r="M4" s="64"/>
      <c r="N4" s="13"/>
      <c r="O4" s="13"/>
      <c r="P4" s="13"/>
      <c r="Q4" s="75" t="s">
        <v>62</v>
      </c>
      <c r="R4" s="64" t="s">
        <v>78</v>
      </c>
      <c r="S4" s="64"/>
      <c r="T4" s="64"/>
      <c r="U4" s="64"/>
      <c r="V4" s="64"/>
      <c r="W4" s="139"/>
    </row>
    <row r="5" ht="18" customHeight="1" spans="1:23">
      <c r="A5" s="15"/>
      <c r="B5" s="129"/>
      <c r="C5" s="15"/>
      <c r="D5" s="15"/>
      <c r="E5" s="15"/>
      <c r="F5" s="15"/>
      <c r="G5" s="15"/>
      <c r="H5" s="106" t="s">
        <v>193</v>
      </c>
      <c r="I5" s="134" t="s">
        <v>59</v>
      </c>
      <c r="J5" s="64"/>
      <c r="K5" s="64"/>
      <c r="L5" s="64"/>
      <c r="M5" s="139"/>
      <c r="N5" s="12" t="s">
        <v>194</v>
      </c>
      <c r="O5" s="13"/>
      <c r="P5" s="14"/>
      <c r="Q5" s="10" t="s">
        <v>62</v>
      </c>
      <c r="R5" s="134" t="s">
        <v>78</v>
      </c>
      <c r="S5" s="75" t="s">
        <v>65</v>
      </c>
      <c r="T5" s="64" t="s">
        <v>78</v>
      </c>
      <c r="U5" s="75" t="s">
        <v>67</v>
      </c>
      <c r="V5" s="75" t="s">
        <v>68</v>
      </c>
      <c r="W5" s="141" t="s">
        <v>69</v>
      </c>
    </row>
    <row r="6" ht="18.75" customHeight="1" spans="1:23">
      <c r="A6" s="31"/>
      <c r="B6" s="31"/>
      <c r="C6" s="31"/>
      <c r="D6" s="31"/>
      <c r="E6" s="31"/>
      <c r="F6" s="31"/>
      <c r="G6" s="31"/>
      <c r="H6" s="31"/>
      <c r="I6" s="140" t="s">
        <v>195</v>
      </c>
      <c r="J6" s="10" t="s">
        <v>196</v>
      </c>
      <c r="K6" s="10" t="s">
        <v>197</v>
      </c>
      <c r="L6" s="10" t="s">
        <v>198</v>
      </c>
      <c r="M6" s="10" t="s">
        <v>199</v>
      </c>
      <c r="N6" s="10" t="s">
        <v>59</v>
      </c>
      <c r="O6" s="10" t="s">
        <v>60</v>
      </c>
      <c r="P6" s="10" t="s">
        <v>61</v>
      </c>
      <c r="Q6" s="31"/>
      <c r="R6" s="10" t="s">
        <v>58</v>
      </c>
      <c r="S6" s="10" t="s">
        <v>65</v>
      </c>
      <c r="T6" s="10" t="s">
        <v>200</v>
      </c>
      <c r="U6" s="10" t="s">
        <v>67</v>
      </c>
      <c r="V6" s="10" t="s">
        <v>68</v>
      </c>
      <c r="W6" s="10" t="s">
        <v>69</v>
      </c>
    </row>
    <row r="7" ht="37.5" customHeight="1" spans="1:23">
      <c r="A7" s="109"/>
      <c r="B7" s="109"/>
      <c r="C7" s="109"/>
      <c r="D7" s="109"/>
      <c r="E7" s="109"/>
      <c r="F7" s="109"/>
      <c r="G7" s="109"/>
      <c r="H7" s="109"/>
      <c r="I7" s="93"/>
      <c r="J7" s="17" t="s">
        <v>201</v>
      </c>
      <c r="K7" s="17" t="s">
        <v>197</v>
      </c>
      <c r="L7" s="17" t="s">
        <v>198</v>
      </c>
      <c r="M7" s="17" t="s">
        <v>199</v>
      </c>
      <c r="N7" s="17" t="s">
        <v>197</v>
      </c>
      <c r="O7" s="17" t="s">
        <v>198</v>
      </c>
      <c r="P7" s="17" t="s">
        <v>199</v>
      </c>
      <c r="Q7" s="17" t="s">
        <v>62</v>
      </c>
      <c r="R7" s="17" t="s">
        <v>58</v>
      </c>
      <c r="S7" s="17" t="s">
        <v>65</v>
      </c>
      <c r="T7" s="17" t="s">
        <v>200</v>
      </c>
      <c r="U7" s="17" t="s">
        <v>67</v>
      </c>
      <c r="V7" s="17" t="s">
        <v>68</v>
      </c>
      <c r="W7" s="17" t="s">
        <v>69</v>
      </c>
    </row>
    <row r="8" ht="19.5" customHeight="1" spans="1:23">
      <c r="A8" s="135">
        <v>1</v>
      </c>
      <c r="B8" s="135">
        <v>2</v>
      </c>
      <c r="C8" s="135">
        <v>3</v>
      </c>
      <c r="D8" s="135">
        <v>4</v>
      </c>
      <c r="E8" s="135">
        <v>5</v>
      </c>
      <c r="F8" s="135">
        <v>6</v>
      </c>
      <c r="G8" s="135">
        <v>7</v>
      </c>
      <c r="H8" s="135">
        <v>8</v>
      </c>
      <c r="I8" s="135">
        <v>9</v>
      </c>
      <c r="J8" s="135">
        <v>10</v>
      </c>
      <c r="K8" s="135">
        <v>11</v>
      </c>
      <c r="L8" s="135">
        <v>12</v>
      </c>
      <c r="M8" s="135">
        <v>13</v>
      </c>
      <c r="N8" s="135">
        <v>14</v>
      </c>
      <c r="O8" s="135">
        <v>15</v>
      </c>
      <c r="P8" s="135">
        <v>16</v>
      </c>
      <c r="Q8" s="135">
        <v>17</v>
      </c>
      <c r="R8" s="135">
        <v>18</v>
      </c>
      <c r="S8" s="135">
        <v>19</v>
      </c>
      <c r="T8" s="135">
        <v>20</v>
      </c>
      <c r="U8" s="135">
        <v>21</v>
      </c>
      <c r="V8" s="135">
        <v>22</v>
      </c>
      <c r="W8" s="135">
        <v>23</v>
      </c>
    </row>
    <row r="9" ht="21" customHeight="1" spans="1:23">
      <c r="A9" s="136" t="s">
        <v>71</v>
      </c>
      <c r="B9" s="136"/>
      <c r="C9" s="136"/>
      <c r="D9" s="136"/>
      <c r="E9" s="136"/>
      <c r="F9" s="136"/>
      <c r="G9" s="136"/>
      <c r="H9" s="23">
        <v>22378114.93</v>
      </c>
      <c r="I9" s="23">
        <v>22378114.93</v>
      </c>
      <c r="J9" s="23"/>
      <c r="K9" s="23"/>
      <c r="L9" s="23">
        <v>22378114.93</v>
      </c>
      <c r="M9" s="23"/>
      <c r="N9" s="23"/>
      <c r="O9" s="23"/>
      <c r="P9" s="23"/>
      <c r="Q9" s="23"/>
      <c r="R9" s="23"/>
      <c r="S9" s="23"/>
      <c r="T9" s="23"/>
      <c r="U9" s="23"/>
      <c r="V9" s="23"/>
      <c r="W9" s="23"/>
    </row>
    <row r="10" ht="21" customHeight="1" spans="1:23">
      <c r="A10" s="136"/>
      <c r="B10" s="21" t="s">
        <v>202</v>
      </c>
      <c r="C10" s="21" t="s">
        <v>203</v>
      </c>
      <c r="D10" s="21" t="s">
        <v>90</v>
      </c>
      <c r="E10" s="21" t="s">
        <v>91</v>
      </c>
      <c r="F10" s="21" t="s">
        <v>204</v>
      </c>
      <c r="G10" s="21" t="s">
        <v>205</v>
      </c>
      <c r="H10" s="23">
        <v>6516672</v>
      </c>
      <c r="I10" s="23">
        <v>6516672</v>
      </c>
      <c r="J10" s="23"/>
      <c r="K10" s="23"/>
      <c r="L10" s="23">
        <v>6516672</v>
      </c>
      <c r="M10" s="23"/>
      <c r="N10" s="23"/>
      <c r="O10" s="23"/>
      <c r="P10" s="23"/>
      <c r="Q10" s="23"/>
      <c r="R10" s="23"/>
      <c r="S10" s="23"/>
      <c r="T10" s="23"/>
      <c r="U10" s="23"/>
      <c r="V10" s="23"/>
      <c r="W10" s="23"/>
    </row>
    <row r="11" ht="21" customHeight="1" spans="1:23">
      <c r="A11" s="24"/>
      <c r="B11" s="21" t="s">
        <v>202</v>
      </c>
      <c r="C11" s="21" t="s">
        <v>203</v>
      </c>
      <c r="D11" s="21" t="s">
        <v>90</v>
      </c>
      <c r="E11" s="21" t="s">
        <v>91</v>
      </c>
      <c r="F11" s="21" t="s">
        <v>206</v>
      </c>
      <c r="G11" s="21" t="s">
        <v>207</v>
      </c>
      <c r="H11" s="23">
        <v>804024</v>
      </c>
      <c r="I11" s="23">
        <v>804024</v>
      </c>
      <c r="J11" s="23"/>
      <c r="K11" s="23"/>
      <c r="L11" s="23">
        <v>804024</v>
      </c>
      <c r="M11" s="23"/>
      <c r="N11" s="23"/>
      <c r="O11" s="23"/>
      <c r="P11" s="23"/>
      <c r="Q11" s="23"/>
      <c r="R11" s="23"/>
      <c r="S11" s="23"/>
      <c r="T11" s="23"/>
      <c r="U11" s="23"/>
      <c r="V11" s="23"/>
      <c r="W11" s="23"/>
    </row>
    <row r="12" ht="21" customHeight="1" spans="1:23">
      <c r="A12" s="24"/>
      <c r="B12" s="21" t="s">
        <v>202</v>
      </c>
      <c r="C12" s="21" t="s">
        <v>203</v>
      </c>
      <c r="D12" s="21" t="s">
        <v>208</v>
      </c>
      <c r="E12" s="21" t="s">
        <v>209</v>
      </c>
      <c r="F12" s="21" t="s">
        <v>206</v>
      </c>
      <c r="G12" s="21" t="s">
        <v>207</v>
      </c>
      <c r="H12" s="23"/>
      <c r="I12" s="23"/>
      <c r="J12" s="23"/>
      <c r="K12" s="23"/>
      <c r="L12" s="23"/>
      <c r="M12" s="23"/>
      <c r="N12" s="23"/>
      <c r="O12" s="23"/>
      <c r="P12" s="23"/>
      <c r="Q12" s="23"/>
      <c r="R12" s="23"/>
      <c r="S12" s="23"/>
      <c r="T12" s="23"/>
      <c r="U12" s="23"/>
      <c r="V12" s="23"/>
      <c r="W12" s="23"/>
    </row>
    <row r="13" ht="21" customHeight="1" spans="1:23">
      <c r="A13" s="24"/>
      <c r="B13" s="21" t="s">
        <v>202</v>
      </c>
      <c r="C13" s="21" t="s">
        <v>203</v>
      </c>
      <c r="D13" s="21" t="s">
        <v>90</v>
      </c>
      <c r="E13" s="21" t="s">
        <v>91</v>
      </c>
      <c r="F13" s="21" t="s">
        <v>206</v>
      </c>
      <c r="G13" s="21" t="s">
        <v>207</v>
      </c>
      <c r="H13" s="23">
        <v>708000</v>
      </c>
      <c r="I13" s="23">
        <v>708000</v>
      </c>
      <c r="J13" s="23"/>
      <c r="K13" s="23"/>
      <c r="L13" s="23">
        <v>708000</v>
      </c>
      <c r="M13" s="23"/>
      <c r="N13" s="23"/>
      <c r="O13" s="23"/>
      <c r="P13" s="23"/>
      <c r="Q13" s="23"/>
      <c r="R13" s="23"/>
      <c r="S13" s="23"/>
      <c r="T13" s="23"/>
      <c r="U13" s="23"/>
      <c r="V13" s="23"/>
      <c r="W13" s="23"/>
    </row>
    <row r="14" ht="21" customHeight="1" spans="1:23">
      <c r="A14" s="24"/>
      <c r="B14" s="21" t="s">
        <v>210</v>
      </c>
      <c r="C14" s="21" t="s">
        <v>211</v>
      </c>
      <c r="D14" s="21" t="s">
        <v>90</v>
      </c>
      <c r="E14" s="21" t="s">
        <v>91</v>
      </c>
      <c r="F14" s="21" t="s">
        <v>206</v>
      </c>
      <c r="G14" s="21" t="s">
        <v>207</v>
      </c>
      <c r="H14" s="23">
        <v>835200</v>
      </c>
      <c r="I14" s="23">
        <v>835200</v>
      </c>
      <c r="J14" s="23"/>
      <c r="K14" s="23"/>
      <c r="L14" s="23">
        <v>835200</v>
      </c>
      <c r="M14" s="23"/>
      <c r="N14" s="23"/>
      <c r="O14" s="23"/>
      <c r="P14" s="23"/>
      <c r="Q14" s="23"/>
      <c r="R14" s="23"/>
      <c r="S14" s="23"/>
      <c r="T14" s="23"/>
      <c r="U14" s="23"/>
      <c r="V14" s="23"/>
      <c r="W14" s="23"/>
    </row>
    <row r="15" ht="21" customHeight="1" spans="1:23">
      <c r="A15" s="24"/>
      <c r="B15" s="21" t="s">
        <v>212</v>
      </c>
      <c r="C15" s="21" t="s">
        <v>213</v>
      </c>
      <c r="D15" s="21" t="s">
        <v>90</v>
      </c>
      <c r="E15" s="21" t="s">
        <v>91</v>
      </c>
      <c r="F15" s="21" t="s">
        <v>214</v>
      </c>
      <c r="G15" s="21" t="s">
        <v>215</v>
      </c>
      <c r="H15" s="23">
        <v>2124000</v>
      </c>
      <c r="I15" s="23">
        <v>2124000</v>
      </c>
      <c r="J15" s="23"/>
      <c r="K15" s="23"/>
      <c r="L15" s="23">
        <v>2124000</v>
      </c>
      <c r="M15" s="23"/>
      <c r="N15" s="23"/>
      <c r="O15" s="23"/>
      <c r="P15" s="23"/>
      <c r="Q15" s="23"/>
      <c r="R15" s="23"/>
      <c r="S15" s="23"/>
      <c r="T15" s="23"/>
      <c r="U15" s="23"/>
      <c r="V15" s="23"/>
      <c r="W15" s="23"/>
    </row>
    <row r="16" ht="21" customHeight="1" spans="1:23">
      <c r="A16" s="24"/>
      <c r="B16" s="21" t="s">
        <v>202</v>
      </c>
      <c r="C16" s="21" t="s">
        <v>203</v>
      </c>
      <c r="D16" s="21" t="s">
        <v>90</v>
      </c>
      <c r="E16" s="21" t="s">
        <v>91</v>
      </c>
      <c r="F16" s="21" t="s">
        <v>214</v>
      </c>
      <c r="G16" s="21" t="s">
        <v>215</v>
      </c>
      <c r="H16" s="23">
        <v>3755201.28</v>
      </c>
      <c r="I16" s="23">
        <v>3755201.28</v>
      </c>
      <c r="J16" s="23"/>
      <c r="K16" s="23"/>
      <c r="L16" s="23">
        <v>3755201.28</v>
      </c>
      <c r="M16" s="23"/>
      <c r="N16" s="23"/>
      <c r="O16" s="23"/>
      <c r="P16" s="23"/>
      <c r="Q16" s="23"/>
      <c r="R16" s="23"/>
      <c r="S16" s="23"/>
      <c r="T16" s="23"/>
      <c r="U16" s="23"/>
      <c r="V16" s="23"/>
      <c r="W16" s="23"/>
    </row>
    <row r="17" ht="21" customHeight="1" spans="1:23">
      <c r="A17" s="24"/>
      <c r="B17" s="21" t="s">
        <v>202</v>
      </c>
      <c r="C17" s="21" t="s">
        <v>203</v>
      </c>
      <c r="D17" s="21" t="s">
        <v>90</v>
      </c>
      <c r="E17" s="21" t="s">
        <v>91</v>
      </c>
      <c r="F17" s="21" t="s">
        <v>214</v>
      </c>
      <c r="G17" s="21" t="s">
        <v>215</v>
      </c>
      <c r="H17" s="23">
        <v>1267320</v>
      </c>
      <c r="I17" s="23">
        <v>1267320</v>
      </c>
      <c r="J17" s="23"/>
      <c r="K17" s="23"/>
      <c r="L17" s="23">
        <v>1267320</v>
      </c>
      <c r="M17" s="23"/>
      <c r="N17" s="23"/>
      <c r="O17" s="23"/>
      <c r="P17" s="23"/>
      <c r="Q17" s="23"/>
      <c r="R17" s="23"/>
      <c r="S17" s="23"/>
      <c r="T17" s="23"/>
      <c r="U17" s="23"/>
      <c r="V17" s="23"/>
      <c r="W17" s="23"/>
    </row>
    <row r="18" ht="21" customHeight="1" spans="1:23">
      <c r="A18" s="24"/>
      <c r="B18" s="21" t="s">
        <v>216</v>
      </c>
      <c r="C18" s="21" t="s">
        <v>217</v>
      </c>
      <c r="D18" s="21" t="s">
        <v>102</v>
      </c>
      <c r="E18" s="21" t="s">
        <v>103</v>
      </c>
      <c r="F18" s="21" t="s">
        <v>218</v>
      </c>
      <c r="G18" s="21" t="s">
        <v>219</v>
      </c>
      <c r="H18" s="23">
        <v>1974914.76</v>
      </c>
      <c r="I18" s="23">
        <v>1974914.76</v>
      </c>
      <c r="J18" s="23"/>
      <c r="K18" s="23"/>
      <c r="L18" s="23">
        <v>1974914.76</v>
      </c>
      <c r="M18" s="23"/>
      <c r="N18" s="23"/>
      <c r="O18" s="23"/>
      <c r="P18" s="23"/>
      <c r="Q18" s="23"/>
      <c r="R18" s="23"/>
      <c r="S18" s="23"/>
      <c r="T18" s="23"/>
      <c r="U18" s="23"/>
      <c r="V18" s="23"/>
      <c r="W18" s="23"/>
    </row>
    <row r="19" ht="21" customHeight="1" spans="1:23">
      <c r="A19" s="24"/>
      <c r="B19" s="21" t="s">
        <v>216</v>
      </c>
      <c r="C19" s="21" t="s">
        <v>217</v>
      </c>
      <c r="D19" s="21" t="s">
        <v>220</v>
      </c>
      <c r="E19" s="21" t="s">
        <v>221</v>
      </c>
      <c r="F19" s="21" t="s">
        <v>222</v>
      </c>
      <c r="G19" s="21" t="s">
        <v>223</v>
      </c>
      <c r="H19" s="23"/>
      <c r="I19" s="23"/>
      <c r="J19" s="23"/>
      <c r="K19" s="23"/>
      <c r="L19" s="23"/>
      <c r="M19" s="23"/>
      <c r="N19" s="23"/>
      <c r="O19" s="23"/>
      <c r="P19" s="23"/>
      <c r="Q19" s="23"/>
      <c r="R19" s="23"/>
      <c r="S19" s="23"/>
      <c r="T19" s="23"/>
      <c r="U19" s="23"/>
      <c r="V19" s="23"/>
      <c r="W19" s="23"/>
    </row>
    <row r="20" ht="21" customHeight="1" spans="1:23">
      <c r="A20" s="24"/>
      <c r="B20" s="21" t="s">
        <v>216</v>
      </c>
      <c r="C20" s="21" t="s">
        <v>217</v>
      </c>
      <c r="D20" s="21" t="s">
        <v>224</v>
      </c>
      <c r="E20" s="21" t="s">
        <v>225</v>
      </c>
      <c r="F20" s="21" t="s">
        <v>226</v>
      </c>
      <c r="G20" s="21" t="s">
        <v>227</v>
      </c>
      <c r="H20" s="23"/>
      <c r="I20" s="23"/>
      <c r="J20" s="23"/>
      <c r="K20" s="23"/>
      <c r="L20" s="23"/>
      <c r="M20" s="23"/>
      <c r="N20" s="23"/>
      <c r="O20" s="23"/>
      <c r="P20" s="23"/>
      <c r="Q20" s="23"/>
      <c r="R20" s="23"/>
      <c r="S20" s="23"/>
      <c r="T20" s="23"/>
      <c r="U20" s="23"/>
      <c r="V20" s="23"/>
      <c r="W20" s="23"/>
    </row>
    <row r="21" ht="21" customHeight="1" spans="1:23">
      <c r="A21" s="24"/>
      <c r="B21" s="21" t="s">
        <v>216</v>
      </c>
      <c r="C21" s="21" t="s">
        <v>217</v>
      </c>
      <c r="D21" s="21" t="s">
        <v>112</v>
      </c>
      <c r="E21" s="21" t="s">
        <v>113</v>
      </c>
      <c r="F21" s="21" t="s">
        <v>226</v>
      </c>
      <c r="G21" s="21" t="s">
        <v>227</v>
      </c>
      <c r="H21" s="23">
        <v>876368.43</v>
      </c>
      <c r="I21" s="23">
        <v>876368.43</v>
      </c>
      <c r="J21" s="23"/>
      <c r="K21" s="23"/>
      <c r="L21" s="23">
        <v>876368.43</v>
      </c>
      <c r="M21" s="23"/>
      <c r="N21" s="23"/>
      <c r="O21" s="23"/>
      <c r="P21" s="23"/>
      <c r="Q21" s="23"/>
      <c r="R21" s="23"/>
      <c r="S21" s="23"/>
      <c r="T21" s="23"/>
      <c r="U21" s="23"/>
      <c r="V21" s="23"/>
      <c r="W21" s="23"/>
    </row>
    <row r="22" ht="21" customHeight="1" spans="1:23">
      <c r="A22" s="24"/>
      <c r="B22" s="21" t="s">
        <v>216</v>
      </c>
      <c r="C22" s="21" t="s">
        <v>217</v>
      </c>
      <c r="D22" s="21" t="s">
        <v>90</v>
      </c>
      <c r="E22" s="21" t="s">
        <v>91</v>
      </c>
      <c r="F22" s="21" t="s">
        <v>228</v>
      </c>
      <c r="G22" s="21" t="s">
        <v>229</v>
      </c>
      <c r="H22" s="23">
        <v>86402.52</v>
      </c>
      <c r="I22" s="23">
        <v>86402.52</v>
      </c>
      <c r="J22" s="23"/>
      <c r="K22" s="23"/>
      <c r="L22" s="23">
        <v>86402.52</v>
      </c>
      <c r="M22" s="23"/>
      <c r="N22" s="23"/>
      <c r="O22" s="23"/>
      <c r="P22" s="23"/>
      <c r="Q22" s="23"/>
      <c r="R22" s="23"/>
      <c r="S22" s="23"/>
      <c r="T22" s="23"/>
      <c r="U22" s="23"/>
      <c r="V22" s="23"/>
      <c r="W22" s="23"/>
    </row>
    <row r="23" ht="21" customHeight="1" spans="1:23">
      <c r="A23" s="24"/>
      <c r="B23" s="21" t="s">
        <v>216</v>
      </c>
      <c r="C23" s="21" t="s">
        <v>217</v>
      </c>
      <c r="D23" s="21" t="s">
        <v>114</v>
      </c>
      <c r="E23" s="21" t="s">
        <v>115</v>
      </c>
      <c r="F23" s="21" t="s">
        <v>228</v>
      </c>
      <c r="G23" s="21" t="s">
        <v>229</v>
      </c>
      <c r="H23" s="23">
        <v>24686.43</v>
      </c>
      <c r="I23" s="23">
        <v>24686.43</v>
      </c>
      <c r="J23" s="23"/>
      <c r="K23" s="23"/>
      <c r="L23" s="23">
        <v>24686.43</v>
      </c>
      <c r="M23" s="23"/>
      <c r="N23" s="23"/>
      <c r="O23" s="23"/>
      <c r="P23" s="23"/>
      <c r="Q23" s="23"/>
      <c r="R23" s="23"/>
      <c r="S23" s="23"/>
      <c r="T23" s="23"/>
      <c r="U23" s="23"/>
      <c r="V23" s="23"/>
      <c r="W23" s="23"/>
    </row>
    <row r="24" ht="21" customHeight="1" spans="1:23">
      <c r="A24" s="24"/>
      <c r="B24" s="21" t="s">
        <v>216</v>
      </c>
      <c r="C24" s="21" t="s">
        <v>217</v>
      </c>
      <c r="D24" s="21" t="s">
        <v>114</v>
      </c>
      <c r="E24" s="21" t="s">
        <v>115</v>
      </c>
      <c r="F24" s="21" t="s">
        <v>228</v>
      </c>
      <c r="G24" s="21" t="s">
        <v>229</v>
      </c>
      <c r="H24" s="23">
        <v>45880</v>
      </c>
      <c r="I24" s="23">
        <v>45880</v>
      </c>
      <c r="J24" s="23"/>
      <c r="K24" s="23"/>
      <c r="L24" s="23">
        <v>45880</v>
      </c>
      <c r="M24" s="23"/>
      <c r="N24" s="23"/>
      <c r="O24" s="23"/>
      <c r="P24" s="23"/>
      <c r="Q24" s="23"/>
      <c r="R24" s="23"/>
      <c r="S24" s="23"/>
      <c r="T24" s="23"/>
      <c r="U24" s="23"/>
      <c r="V24" s="23"/>
      <c r="W24" s="23"/>
    </row>
    <row r="25" ht="21" customHeight="1" spans="1:23">
      <c r="A25" s="24"/>
      <c r="B25" s="21" t="s">
        <v>230</v>
      </c>
      <c r="C25" s="21" t="s">
        <v>121</v>
      </c>
      <c r="D25" s="21" t="s">
        <v>120</v>
      </c>
      <c r="E25" s="21" t="s">
        <v>121</v>
      </c>
      <c r="F25" s="21" t="s">
        <v>231</v>
      </c>
      <c r="G25" s="21" t="s">
        <v>121</v>
      </c>
      <c r="H25" s="23">
        <v>1481186.07</v>
      </c>
      <c r="I25" s="23">
        <v>1481186.07</v>
      </c>
      <c r="J25" s="23"/>
      <c r="K25" s="23"/>
      <c r="L25" s="23">
        <v>1481186.07</v>
      </c>
      <c r="M25" s="23"/>
      <c r="N25" s="23"/>
      <c r="O25" s="23"/>
      <c r="P25" s="23"/>
      <c r="Q25" s="23"/>
      <c r="R25" s="23"/>
      <c r="S25" s="23"/>
      <c r="T25" s="23"/>
      <c r="U25" s="23"/>
      <c r="V25" s="23"/>
      <c r="W25" s="23"/>
    </row>
    <row r="26" ht="21" customHeight="1" spans="1:23">
      <c r="A26" s="24"/>
      <c r="B26" s="21" t="s">
        <v>232</v>
      </c>
      <c r="C26" s="21" t="s">
        <v>233</v>
      </c>
      <c r="D26" s="21" t="s">
        <v>90</v>
      </c>
      <c r="E26" s="21" t="s">
        <v>91</v>
      </c>
      <c r="F26" s="21" t="s">
        <v>234</v>
      </c>
      <c r="G26" s="21" t="s">
        <v>235</v>
      </c>
      <c r="H26" s="23">
        <v>973800</v>
      </c>
      <c r="I26" s="23">
        <v>973800</v>
      </c>
      <c r="J26" s="23"/>
      <c r="K26" s="23"/>
      <c r="L26" s="23">
        <v>973800</v>
      </c>
      <c r="M26" s="23"/>
      <c r="N26" s="23"/>
      <c r="O26" s="23"/>
      <c r="P26" s="23"/>
      <c r="Q26" s="23"/>
      <c r="R26" s="23"/>
      <c r="S26" s="23"/>
      <c r="T26" s="23"/>
      <c r="U26" s="23"/>
      <c r="V26" s="23"/>
      <c r="W26" s="23"/>
    </row>
    <row r="27" ht="21" customHeight="1" spans="1:23">
      <c r="A27" s="24"/>
      <c r="B27" s="21" t="s">
        <v>236</v>
      </c>
      <c r="C27" s="21" t="s">
        <v>237</v>
      </c>
      <c r="D27" s="21" t="s">
        <v>90</v>
      </c>
      <c r="E27" s="21" t="s">
        <v>91</v>
      </c>
      <c r="F27" s="21" t="s">
        <v>238</v>
      </c>
      <c r="G27" s="21" t="s">
        <v>237</v>
      </c>
      <c r="H27" s="23">
        <v>130333.44</v>
      </c>
      <c r="I27" s="23">
        <v>130333.44</v>
      </c>
      <c r="J27" s="23"/>
      <c r="K27" s="23"/>
      <c r="L27" s="23">
        <v>130333.44</v>
      </c>
      <c r="M27" s="23"/>
      <c r="N27" s="23"/>
      <c r="O27" s="23"/>
      <c r="P27" s="23"/>
      <c r="Q27" s="23"/>
      <c r="R27" s="23"/>
      <c r="S27" s="23"/>
      <c r="T27" s="23"/>
      <c r="U27" s="23"/>
      <c r="V27" s="23"/>
      <c r="W27" s="23"/>
    </row>
    <row r="28" ht="21" customHeight="1" spans="1:23">
      <c r="A28" s="24"/>
      <c r="B28" s="21" t="s">
        <v>239</v>
      </c>
      <c r="C28" s="21" t="s">
        <v>240</v>
      </c>
      <c r="D28" s="21" t="s">
        <v>100</v>
      </c>
      <c r="E28" s="21" t="s">
        <v>101</v>
      </c>
      <c r="F28" s="21" t="s">
        <v>241</v>
      </c>
      <c r="G28" s="21" t="s">
        <v>242</v>
      </c>
      <c r="H28" s="23">
        <v>15000</v>
      </c>
      <c r="I28" s="23">
        <v>15000</v>
      </c>
      <c r="J28" s="23"/>
      <c r="K28" s="23"/>
      <c r="L28" s="23">
        <v>15000</v>
      </c>
      <c r="M28" s="23"/>
      <c r="N28" s="23"/>
      <c r="O28" s="23"/>
      <c r="P28" s="23"/>
      <c r="Q28" s="23"/>
      <c r="R28" s="23"/>
      <c r="S28" s="23"/>
      <c r="T28" s="23"/>
      <c r="U28" s="23"/>
      <c r="V28" s="23"/>
      <c r="W28" s="23"/>
    </row>
    <row r="29" ht="21" customHeight="1" spans="1:23">
      <c r="A29" s="24"/>
      <c r="B29" s="21" t="s">
        <v>243</v>
      </c>
      <c r="C29" s="21" t="s">
        <v>244</v>
      </c>
      <c r="D29" s="21" t="s">
        <v>100</v>
      </c>
      <c r="E29" s="21" t="s">
        <v>101</v>
      </c>
      <c r="F29" s="21" t="s">
        <v>245</v>
      </c>
      <c r="G29" s="21" t="s">
        <v>244</v>
      </c>
      <c r="H29" s="23">
        <v>703662</v>
      </c>
      <c r="I29" s="23">
        <v>703662</v>
      </c>
      <c r="J29" s="23"/>
      <c r="K29" s="23"/>
      <c r="L29" s="23">
        <v>703662</v>
      </c>
      <c r="M29" s="23"/>
      <c r="N29" s="23"/>
      <c r="O29" s="23"/>
      <c r="P29" s="23"/>
      <c r="Q29" s="23"/>
      <c r="R29" s="23"/>
      <c r="S29" s="23"/>
      <c r="T29" s="23"/>
      <c r="U29" s="23"/>
      <c r="V29" s="23"/>
      <c r="W29" s="23"/>
    </row>
    <row r="30" ht="21" customHeight="1" spans="1:23">
      <c r="A30" s="24"/>
      <c r="B30" s="21" t="s">
        <v>246</v>
      </c>
      <c r="C30" s="21" t="s">
        <v>247</v>
      </c>
      <c r="D30" s="21" t="s">
        <v>106</v>
      </c>
      <c r="E30" s="21" t="s">
        <v>107</v>
      </c>
      <c r="F30" s="21" t="s">
        <v>248</v>
      </c>
      <c r="G30" s="21" t="s">
        <v>249</v>
      </c>
      <c r="H30" s="23">
        <v>55464</v>
      </c>
      <c r="I30" s="23">
        <v>55464</v>
      </c>
      <c r="J30" s="23"/>
      <c r="K30" s="23"/>
      <c r="L30" s="23">
        <v>55464</v>
      </c>
      <c r="M30" s="23"/>
      <c r="N30" s="23"/>
      <c r="O30" s="23"/>
      <c r="P30" s="23"/>
      <c r="Q30" s="23"/>
      <c r="R30" s="23"/>
      <c r="S30" s="23"/>
      <c r="T30" s="23"/>
      <c r="U30" s="23"/>
      <c r="V30" s="23"/>
      <c r="W30" s="23"/>
    </row>
    <row r="31" ht="21" customHeight="1" spans="1:23">
      <c r="A31" s="34" t="s">
        <v>122</v>
      </c>
      <c r="B31" s="137"/>
      <c r="C31" s="137"/>
      <c r="D31" s="137"/>
      <c r="E31" s="137"/>
      <c r="F31" s="137"/>
      <c r="G31" s="138"/>
      <c r="H31" s="23">
        <v>22378114.93</v>
      </c>
      <c r="I31" s="23">
        <v>22378114.93</v>
      </c>
      <c r="J31" s="23"/>
      <c r="K31" s="23"/>
      <c r="L31" s="23">
        <v>22378114.93</v>
      </c>
      <c r="M31" s="23"/>
      <c r="N31" s="23"/>
      <c r="O31" s="23"/>
      <c r="P31" s="23"/>
      <c r="Q31" s="23"/>
      <c r="R31" s="23"/>
      <c r="S31" s="23"/>
      <c r="T31" s="23"/>
      <c r="U31" s="23"/>
      <c r="V31" s="23"/>
      <c r="W31" s="23"/>
    </row>
    <row r="34" customHeight="1" spans="2:2">
      <c r="B34">
        <f>SUM(B7:B11)</f>
        <v>2</v>
      </c>
    </row>
  </sheetData>
  <mergeCells count="30">
    <mergeCell ref="A2:W2"/>
    <mergeCell ref="A3:G3"/>
    <mergeCell ref="H4:W4"/>
    <mergeCell ref="I5:M5"/>
    <mergeCell ref="N5:P5"/>
    <mergeCell ref="R5:W5"/>
    <mergeCell ref="A31:G31"/>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34"/>
  <sheetViews>
    <sheetView showZeros="0" topLeftCell="A10" workbookViewId="0">
      <selection activeCell="C43" sqref="C43:C48"/>
    </sheetView>
  </sheetViews>
  <sheetFormatPr defaultColWidth="9.14285714285714" defaultRowHeight="14.25" customHeight="1"/>
  <cols>
    <col min="1" max="1" width="12.4190476190476" customWidth="1"/>
    <col min="2" max="2" width="30.4380952380952" customWidth="1"/>
    <col min="3" max="3" width="32.847619047619" customWidth="1"/>
    <col min="4" max="4" width="23.847619047619" customWidth="1"/>
    <col min="5" max="5" width="11.1428571428571" customWidth="1"/>
    <col min="6" max="6" width="17.7142857142857" customWidth="1"/>
    <col min="7" max="7" width="9.84761904761905" customWidth="1"/>
    <col min="8" max="8" width="17.7142857142857" customWidth="1"/>
    <col min="9" max="21" width="19.1428571428571" customWidth="1"/>
    <col min="22" max="23" width="19.2857142857143" customWidth="1"/>
  </cols>
  <sheetData>
    <row r="1" ht="15" customHeight="1" spans="1:23">
      <c r="A1" s="1"/>
      <c r="B1" s="3"/>
      <c r="C1" s="1"/>
      <c r="D1" s="1"/>
      <c r="E1" s="2"/>
      <c r="F1" s="2"/>
      <c r="G1" s="2"/>
      <c r="H1" s="2"/>
      <c r="I1" s="3"/>
      <c r="J1" s="3"/>
      <c r="K1" s="3"/>
      <c r="L1" s="3"/>
      <c r="M1" s="3"/>
      <c r="N1" s="3"/>
      <c r="O1" s="3"/>
      <c r="P1" s="3"/>
      <c r="Q1" s="3"/>
      <c r="R1" s="1"/>
      <c r="S1" s="1"/>
      <c r="T1" s="1"/>
      <c r="U1" s="3"/>
      <c r="V1" s="1"/>
      <c r="W1" s="39" t="s">
        <v>250</v>
      </c>
    </row>
    <row r="2" ht="41.25" customHeight="1" spans="1:23">
      <c r="A2" s="5" t="str">
        <f>"2025"&amp;"年部门项目支出预算表"</f>
        <v>2025年部门项目支出预算表</v>
      </c>
      <c r="B2" s="6"/>
      <c r="C2" s="6"/>
      <c r="D2" s="6"/>
      <c r="E2" s="6"/>
      <c r="F2" s="6"/>
      <c r="G2" s="6"/>
      <c r="H2" s="6"/>
      <c r="I2" s="6"/>
      <c r="J2" s="6"/>
      <c r="K2" s="6"/>
      <c r="L2" s="6"/>
      <c r="M2" s="6"/>
      <c r="N2" s="6"/>
      <c r="O2" s="6"/>
      <c r="P2" s="6"/>
      <c r="Q2" s="6"/>
      <c r="R2" s="6"/>
      <c r="S2" s="6"/>
      <c r="T2" s="6"/>
      <c r="U2" s="6"/>
      <c r="V2" s="6"/>
      <c r="W2" s="6"/>
    </row>
    <row r="3" ht="18.75" customHeight="1" spans="1:23">
      <c r="A3" s="7" t="str">
        <f>"单位名称："&amp;"永德县大雪山彝族拉祜族傣族乡中心校"</f>
        <v>单位名称：永德县大雪山彝族拉祜族傣族乡中心校</v>
      </c>
      <c r="B3" s="8"/>
      <c r="C3" s="8"/>
      <c r="D3" s="8"/>
      <c r="E3" s="8"/>
      <c r="F3" s="8"/>
      <c r="G3" s="8"/>
      <c r="H3" s="8"/>
      <c r="I3" s="9"/>
      <c r="J3" s="9"/>
      <c r="K3" s="9"/>
      <c r="L3" s="9"/>
      <c r="M3" s="9"/>
      <c r="N3" s="9"/>
      <c r="O3" s="9"/>
      <c r="P3" s="9"/>
      <c r="Q3" s="9"/>
      <c r="R3" s="1"/>
      <c r="S3" s="1"/>
      <c r="T3" s="1"/>
      <c r="U3" s="3"/>
      <c r="V3" s="1"/>
      <c r="W3" s="39" t="s">
        <v>171</v>
      </c>
    </row>
    <row r="4" ht="18.75" customHeight="1" spans="1:23">
      <c r="A4" s="10" t="s">
        <v>251</v>
      </c>
      <c r="B4" s="11" t="s">
        <v>186</v>
      </c>
      <c r="C4" s="10" t="s">
        <v>187</v>
      </c>
      <c r="D4" s="10" t="s">
        <v>252</v>
      </c>
      <c r="E4" s="11" t="s">
        <v>188</v>
      </c>
      <c r="F4" s="11" t="s">
        <v>189</v>
      </c>
      <c r="G4" s="11" t="s">
        <v>253</v>
      </c>
      <c r="H4" s="11" t="s">
        <v>254</v>
      </c>
      <c r="I4" s="30" t="s">
        <v>56</v>
      </c>
      <c r="J4" s="12" t="s">
        <v>255</v>
      </c>
      <c r="K4" s="13"/>
      <c r="L4" s="13"/>
      <c r="M4" s="14"/>
      <c r="N4" s="12" t="s">
        <v>194</v>
      </c>
      <c r="O4" s="13"/>
      <c r="P4" s="14"/>
      <c r="Q4" s="11" t="s">
        <v>62</v>
      </c>
      <c r="R4" s="12" t="s">
        <v>78</v>
      </c>
      <c r="S4" s="13"/>
      <c r="T4" s="13"/>
      <c r="U4" s="13"/>
      <c r="V4" s="13"/>
      <c r="W4" s="14"/>
    </row>
    <row r="5" ht="18.75" customHeight="1" spans="1:23">
      <c r="A5" s="15"/>
      <c r="B5" s="31"/>
      <c r="C5" s="15"/>
      <c r="D5" s="15"/>
      <c r="E5" s="16"/>
      <c r="F5" s="16"/>
      <c r="G5" s="16"/>
      <c r="H5" s="16"/>
      <c r="I5" s="31"/>
      <c r="J5" s="126" t="s">
        <v>59</v>
      </c>
      <c r="K5" s="127"/>
      <c r="L5" s="11" t="s">
        <v>60</v>
      </c>
      <c r="M5" s="11" t="s">
        <v>61</v>
      </c>
      <c r="N5" s="11" t="s">
        <v>59</v>
      </c>
      <c r="O5" s="11" t="s">
        <v>60</v>
      </c>
      <c r="P5" s="11" t="s">
        <v>61</v>
      </c>
      <c r="Q5" s="16"/>
      <c r="R5" s="11" t="s">
        <v>58</v>
      </c>
      <c r="S5" s="10" t="s">
        <v>65</v>
      </c>
      <c r="T5" s="10" t="s">
        <v>200</v>
      </c>
      <c r="U5" s="10" t="s">
        <v>67</v>
      </c>
      <c r="V5" s="10" t="s">
        <v>68</v>
      </c>
      <c r="W5" s="10" t="s">
        <v>69</v>
      </c>
    </row>
    <row r="6" ht="18.75" customHeight="1" spans="1:23">
      <c r="A6" s="31"/>
      <c r="B6" s="31"/>
      <c r="C6" s="31"/>
      <c r="D6" s="31"/>
      <c r="E6" s="31"/>
      <c r="F6" s="31"/>
      <c r="G6" s="31"/>
      <c r="H6" s="31"/>
      <c r="I6" s="31"/>
      <c r="J6" s="128" t="s">
        <v>58</v>
      </c>
      <c r="K6" s="95"/>
      <c r="L6" s="31"/>
      <c r="M6" s="31"/>
      <c r="N6" s="31"/>
      <c r="O6" s="31"/>
      <c r="P6" s="31"/>
      <c r="Q6" s="31"/>
      <c r="R6" s="31"/>
      <c r="S6" s="129"/>
      <c r="T6" s="129"/>
      <c r="U6" s="129"/>
      <c r="V6" s="129"/>
      <c r="W6" s="129"/>
    </row>
    <row r="7" ht="18.75" customHeight="1" spans="1:23">
      <c r="A7" s="17"/>
      <c r="B7" s="32"/>
      <c r="C7" s="17"/>
      <c r="D7" s="17"/>
      <c r="E7" s="18"/>
      <c r="F7" s="18"/>
      <c r="G7" s="18"/>
      <c r="H7" s="18"/>
      <c r="I7" s="32"/>
      <c r="J7" s="46" t="s">
        <v>58</v>
      </c>
      <c r="K7" s="46" t="s">
        <v>256</v>
      </c>
      <c r="L7" s="18"/>
      <c r="M7" s="18"/>
      <c r="N7" s="18"/>
      <c r="O7" s="18"/>
      <c r="P7" s="18"/>
      <c r="Q7" s="18"/>
      <c r="R7" s="18"/>
      <c r="S7" s="18"/>
      <c r="T7" s="18"/>
      <c r="U7" s="32"/>
      <c r="V7" s="18"/>
      <c r="W7" s="18"/>
    </row>
    <row r="8" ht="18.75" customHeight="1" spans="1:23">
      <c r="A8" s="124">
        <v>1</v>
      </c>
      <c r="B8" s="124">
        <v>2</v>
      </c>
      <c r="C8" s="124">
        <v>3</v>
      </c>
      <c r="D8" s="124">
        <v>4</v>
      </c>
      <c r="E8" s="124">
        <v>5</v>
      </c>
      <c r="F8" s="124">
        <v>6</v>
      </c>
      <c r="G8" s="124">
        <v>7</v>
      </c>
      <c r="H8" s="124">
        <v>8</v>
      </c>
      <c r="I8" s="124">
        <v>9</v>
      </c>
      <c r="J8" s="124">
        <v>10</v>
      </c>
      <c r="K8" s="124">
        <v>11</v>
      </c>
      <c r="L8" s="124">
        <v>12</v>
      </c>
      <c r="M8" s="124">
        <v>13</v>
      </c>
      <c r="N8" s="124">
        <v>14</v>
      </c>
      <c r="O8" s="124">
        <v>15</v>
      </c>
      <c r="P8" s="124">
        <v>16</v>
      </c>
      <c r="Q8" s="124">
        <v>17</v>
      </c>
      <c r="R8" s="124">
        <v>18</v>
      </c>
      <c r="S8" s="124">
        <v>19</v>
      </c>
      <c r="T8" s="124">
        <v>20</v>
      </c>
      <c r="U8" s="124">
        <v>21</v>
      </c>
      <c r="V8" s="124">
        <v>22</v>
      </c>
      <c r="W8" s="124">
        <v>23</v>
      </c>
    </row>
    <row r="9" ht="18.75" customHeight="1" spans="1:23">
      <c r="A9" s="21"/>
      <c r="B9" s="21"/>
      <c r="C9" s="21" t="s">
        <v>257</v>
      </c>
      <c r="D9" s="21"/>
      <c r="E9" s="21"/>
      <c r="F9" s="21"/>
      <c r="G9" s="21"/>
      <c r="H9" s="21"/>
      <c r="I9" s="23">
        <v>146450</v>
      </c>
      <c r="J9" s="23"/>
      <c r="K9" s="23"/>
      <c r="L9" s="23"/>
      <c r="M9" s="23"/>
      <c r="N9" s="23"/>
      <c r="O9" s="23"/>
      <c r="P9" s="23"/>
      <c r="Q9" s="23"/>
      <c r="R9" s="23">
        <v>146450</v>
      </c>
      <c r="S9" s="23"/>
      <c r="T9" s="23"/>
      <c r="U9" s="23"/>
      <c r="V9" s="23"/>
      <c r="W9" s="23">
        <v>146450</v>
      </c>
    </row>
    <row r="10" ht="18.75" customHeight="1" spans="1:23">
      <c r="A10" s="125" t="s">
        <v>258</v>
      </c>
      <c r="B10" s="125" t="s">
        <v>259</v>
      </c>
      <c r="C10" s="21" t="s">
        <v>257</v>
      </c>
      <c r="D10" s="125" t="s">
        <v>71</v>
      </c>
      <c r="E10" s="125" t="s">
        <v>90</v>
      </c>
      <c r="F10" s="125" t="s">
        <v>91</v>
      </c>
      <c r="G10" s="125" t="s">
        <v>260</v>
      </c>
      <c r="H10" s="125" t="s">
        <v>261</v>
      </c>
      <c r="I10" s="23">
        <v>13714.67</v>
      </c>
      <c r="J10" s="23"/>
      <c r="K10" s="23"/>
      <c r="L10" s="23"/>
      <c r="M10" s="23"/>
      <c r="N10" s="23"/>
      <c r="O10" s="23"/>
      <c r="P10" s="23"/>
      <c r="Q10" s="23"/>
      <c r="R10" s="23">
        <v>13714.67</v>
      </c>
      <c r="S10" s="23"/>
      <c r="T10" s="23"/>
      <c r="U10" s="23"/>
      <c r="V10" s="23"/>
      <c r="W10" s="23">
        <v>13714.67</v>
      </c>
    </row>
    <row r="11" ht="18.75" customHeight="1" spans="1:23">
      <c r="A11" s="125" t="s">
        <v>258</v>
      </c>
      <c r="B11" s="125" t="s">
        <v>259</v>
      </c>
      <c r="C11" s="21" t="s">
        <v>257</v>
      </c>
      <c r="D11" s="125" t="s">
        <v>71</v>
      </c>
      <c r="E11" s="125" t="s">
        <v>90</v>
      </c>
      <c r="F11" s="125" t="s">
        <v>91</v>
      </c>
      <c r="G11" s="125" t="s">
        <v>262</v>
      </c>
      <c r="H11" s="125" t="s">
        <v>263</v>
      </c>
      <c r="I11" s="23">
        <v>132735.33</v>
      </c>
      <c r="J11" s="23"/>
      <c r="K11" s="23"/>
      <c r="L11" s="23"/>
      <c r="M11" s="23"/>
      <c r="N11" s="23"/>
      <c r="O11" s="23"/>
      <c r="P11" s="23"/>
      <c r="Q11" s="23"/>
      <c r="R11" s="23">
        <v>132735.33</v>
      </c>
      <c r="S11" s="23"/>
      <c r="T11" s="23"/>
      <c r="U11" s="23"/>
      <c r="V11" s="23"/>
      <c r="W11" s="23">
        <v>132735.33</v>
      </c>
    </row>
    <row r="12" ht="18.75" customHeight="1" spans="1:23">
      <c r="A12" s="24"/>
      <c r="B12" s="24"/>
      <c r="C12" s="21" t="s">
        <v>264</v>
      </c>
      <c r="D12" s="24"/>
      <c r="E12" s="24"/>
      <c r="F12" s="24"/>
      <c r="G12" s="24"/>
      <c r="H12" s="24"/>
      <c r="I12" s="23">
        <v>180140.63</v>
      </c>
      <c r="J12" s="23">
        <v>180140.63</v>
      </c>
      <c r="K12" s="23">
        <v>180140.63</v>
      </c>
      <c r="L12" s="23"/>
      <c r="M12" s="23"/>
      <c r="N12" s="23"/>
      <c r="O12" s="23"/>
      <c r="P12" s="23"/>
      <c r="Q12" s="23"/>
      <c r="R12" s="23"/>
      <c r="S12" s="23"/>
      <c r="T12" s="23"/>
      <c r="U12" s="23"/>
      <c r="V12" s="23"/>
      <c r="W12" s="23"/>
    </row>
    <row r="13" ht="18.75" customHeight="1" spans="1:23">
      <c r="A13" s="125" t="s">
        <v>265</v>
      </c>
      <c r="B13" s="125" t="s">
        <v>266</v>
      </c>
      <c r="C13" s="21" t="s">
        <v>264</v>
      </c>
      <c r="D13" s="125" t="s">
        <v>71</v>
      </c>
      <c r="E13" s="125" t="s">
        <v>90</v>
      </c>
      <c r="F13" s="125" t="s">
        <v>91</v>
      </c>
      <c r="G13" s="125" t="s">
        <v>267</v>
      </c>
      <c r="H13" s="125" t="s">
        <v>268</v>
      </c>
      <c r="I13" s="23">
        <v>958.78</v>
      </c>
      <c r="J13" s="23">
        <v>958.78</v>
      </c>
      <c r="K13" s="23">
        <v>958.78</v>
      </c>
      <c r="L13" s="23"/>
      <c r="M13" s="23"/>
      <c r="N13" s="23"/>
      <c r="O13" s="23"/>
      <c r="P13" s="23"/>
      <c r="Q13" s="23"/>
      <c r="R13" s="23"/>
      <c r="S13" s="23"/>
      <c r="T13" s="23"/>
      <c r="U13" s="23"/>
      <c r="V13" s="23"/>
      <c r="W13" s="23"/>
    </row>
    <row r="14" ht="18.75" customHeight="1" spans="1:23">
      <c r="A14" s="125" t="s">
        <v>265</v>
      </c>
      <c r="B14" s="125" t="s">
        <v>266</v>
      </c>
      <c r="C14" s="21" t="s">
        <v>264</v>
      </c>
      <c r="D14" s="125" t="s">
        <v>71</v>
      </c>
      <c r="E14" s="125" t="s">
        <v>90</v>
      </c>
      <c r="F14" s="125" t="s">
        <v>91</v>
      </c>
      <c r="G14" s="125" t="s">
        <v>267</v>
      </c>
      <c r="H14" s="125" t="s">
        <v>268</v>
      </c>
      <c r="I14" s="23">
        <v>179181.85</v>
      </c>
      <c r="J14" s="23">
        <v>179181.85</v>
      </c>
      <c r="K14" s="23">
        <v>179181.85</v>
      </c>
      <c r="L14" s="23"/>
      <c r="M14" s="23"/>
      <c r="N14" s="23"/>
      <c r="O14" s="23"/>
      <c r="P14" s="23"/>
      <c r="Q14" s="23"/>
      <c r="R14" s="23"/>
      <c r="S14" s="23"/>
      <c r="T14" s="23"/>
      <c r="U14" s="23"/>
      <c r="V14" s="23"/>
      <c r="W14" s="23"/>
    </row>
    <row r="15" ht="18.75" customHeight="1" spans="1:23">
      <c r="A15" s="24"/>
      <c r="B15" s="24"/>
      <c r="C15" s="21" t="s">
        <v>269</v>
      </c>
      <c r="D15" s="24"/>
      <c r="E15" s="24"/>
      <c r="F15" s="24"/>
      <c r="G15" s="24"/>
      <c r="H15" s="24"/>
      <c r="I15" s="23">
        <v>2500</v>
      </c>
      <c r="J15" s="23"/>
      <c r="K15" s="23"/>
      <c r="L15" s="23"/>
      <c r="M15" s="23"/>
      <c r="N15" s="23"/>
      <c r="O15" s="23"/>
      <c r="P15" s="23"/>
      <c r="Q15" s="23"/>
      <c r="R15" s="23">
        <v>2500</v>
      </c>
      <c r="S15" s="23"/>
      <c r="T15" s="23"/>
      <c r="U15" s="23"/>
      <c r="V15" s="23"/>
      <c r="W15" s="23">
        <v>2500</v>
      </c>
    </row>
    <row r="16" ht="18.75" customHeight="1" spans="1:23">
      <c r="A16" s="125" t="s">
        <v>258</v>
      </c>
      <c r="B16" s="125" t="s">
        <v>270</v>
      </c>
      <c r="C16" s="21" t="s">
        <v>269</v>
      </c>
      <c r="D16" s="125" t="s">
        <v>71</v>
      </c>
      <c r="E16" s="125" t="s">
        <v>90</v>
      </c>
      <c r="F16" s="125" t="s">
        <v>91</v>
      </c>
      <c r="G16" s="125" t="s">
        <v>260</v>
      </c>
      <c r="H16" s="125" t="s">
        <v>261</v>
      </c>
      <c r="I16" s="23">
        <v>2000</v>
      </c>
      <c r="J16" s="23"/>
      <c r="K16" s="23"/>
      <c r="L16" s="23"/>
      <c r="M16" s="23"/>
      <c r="N16" s="23"/>
      <c r="O16" s="23"/>
      <c r="P16" s="23"/>
      <c r="Q16" s="23"/>
      <c r="R16" s="23">
        <v>2000</v>
      </c>
      <c r="S16" s="23"/>
      <c r="T16" s="23"/>
      <c r="U16" s="23"/>
      <c r="V16" s="23"/>
      <c r="W16" s="23">
        <v>2000</v>
      </c>
    </row>
    <row r="17" ht="18.75" customHeight="1" spans="1:23">
      <c r="A17" s="125" t="s">
        <v>258</v>
      </c>
      <c r="B17" s="125" t="s">
        <v>270</v>
      </c>
      <c r="C17" s="21" t="s">
        <v>269</v>
      </c>
      <c r="D17" s="125" t="s">
        <v>71</v>
      </c>
      <c r="E17" s="125" t="s">
        <v>90</v>
      </c>
      <c r="F17" s="125" t="s">
        <v>91</v>
      </c>
      <c r="G17" s="125" t="s">
        <v>271</v>
      </c>
      <c r="H17" s="125" t="s">
        <v>272</v>
      </c>
      <c r="I17" s="23">
        <v>500</v>
      </c>
      <c r="J17" s="23"/>
      <c r="K17" s="23"/>
      <c r="L17" s="23"/>
      <c r="M17" s="23"/>
      <c r="N17" s="23"/>
      <c r="O17" s="23"/>
      <c r="P17" s="23"/>
      <c r="Q17" s="23"/>
      <c r="R17" s="23">
        <v>500</v>
      </c>
      <c r="S17" s="23"/>
      <c r="T17" s="23"/>
      <c r="U17" s="23"/>
      <c r="V17" s="23"/>
      <c r="W17" s="23">
        <v>500</v>
      </c>
    </row>
    <row r="18" ht="18.75" customHeight="1" spans="1:23">
      <c r="A18" s="24"/>
      <c r="B18" s="24"/>
      <c r="C18" s="21" t="s">
        <v>273</v>
      </c>
      <c r="D18" s="24"/>
      <c r="E18" s="24"/>
      <c r="F18" s="24"/>
      <c r="G18" s="24"/>
      <c r="H18" s="24"/>
      <c r="I18" s="23">
        <v>350000</v>
      </c>
      <c r="J18" s="23"/>
      <c r="K18" s="23"/>
      <c r="L18" s="23"/>
      <c r="M18" s="23"/>
      <c r="N18" s="23"/>
      <c r="O18" s="23"/>
      <c r="P18" s="23"/>
      <c r="Q18" s="23"/>
      <c r="R18" s="23">
        <v>350000</v>
      </c>
      <c r="S18" s="23"/>
      <c r="T18" s="23"/>
      <c r="U18" s="23"/>
      <c r="V18" s="23"/>
      <c r="W18" s="23">
        <v>350000</v>
      </c>
    </row>
    <row r="19" ht="18.75" customHeight="1" spans="1:23">
      <c r="A19" s="125" t="s">
        <v>258</v>
      </c>
      <c r="B19" s="125" t="s">
        <v>274</v>
      </c>
      <c r="C19" s="21" t="s">
        <v>273</v>
      </c>
      <c r="D19" s="125" t="s">
        <v>71</v>
      </c>
      <c r="E19" s="125" t="s">
        <v>90</v>
      </c>
      <c r="F19" s="125" t="s">
        <v>91</v>
      </c>
      <c r="G19" s="125" t="s">
        <v>260</v>
      </c>
      <c r="H19" s="125" t="s">
        <v>261</v>
      </c>
      <c r="I19" s="23">
        <v>350000</v>
      </c>
      <c r="J19" s="23"/>
      <c r="K19" s="23"/>
      <c r="L19" s="23"/>
      <c r="M19" s="23"/>
      <c r="N19" s="23"/>
      <c r="O19" s="23"/>
      <c r="P19" s="23"/>
      <c r="Q19" s="23"/>
      <c r="R19" s="23">
        <v>350000</v>
      </c>
      <c r="S19" s="23"/>
      <c r="T19" s="23"/>
      <c r="U19" s="23"/>
      <c r="V19" s="23"/>
      <c r="W19" s="23">
        <v>350000</v>
      </c>
    </row>
    <row r="20" ht="18.75" customHeight="1" spans="1:23">
      <c r="A20" s="24"/>
      <c r="B20" s="24"/>
      <c r="C20" s="21" t="s">
        <v>275</v>
      </c>
      <c r="D20" s="24"/>
      <c r="E20" s="24"/>
      <c r="F20" s="24"/>
      <c r="G20" s="24"/>
      <c r="H20" s="24"/>
      <c r="I20" s="23">
        <v>1000000</v>
      </c>
      <c r="J20" s="23"/>
      <c r="K20" s="23"/>
      <c r="L20" s="23"/>
      <c r="M20" s="23"/>
      <c r="N20" s="23"/>
      <c r="O20" s="23"/>
      <c r="P20" s="23"/>
      <c r="Q20" s="23"/>
      <c r="R20" s="23">
        <v>1000000</v>
      </c>
      <c r="S20" s="23"/>
      <c r="T20" s="23"/>
      <c r="U20" s="23"/>
      <c r="V20" s="23"/>
      <c r="W20" s="23">
        <v>1000000</v>
      </c>
    </row>
    <row r="21" ht="18.75" customHeight="1" spans="1:23">
      <c r="A21" s="125" t="s">
        <v>258</v>
      </c>
      <c r="B21" s="125" t="s">
        <v>276</v>
      </c>
      <c r="C21" s="21" t="s">
        <v>275</v>
      </c>
      <c r="D21" s="125" t="s">
        <v>71</v>
      </c>
      <c r="E21" s="125" t="s">
        <v>90</v>
      </c>
      <c r="F21" s="125" t="s">
        <v>91</v>
      </c>
      <c r="G21" s="125" t="s">
        <v>248</v>
      </c>
      <c r="H21" s="125" t="s">
        <v>249</v>
      </c>
      <c r="I21" s="23">
        <v>1000000</v>
      </c>
      <c r="J21" s="23"/>
      <c r="K21" s="23"/>
      <c r="L21" s="23"/>
      <c r="M21" s="23"/>
      <c r="N21" s="23"/>
      <c r="O21" s="23"/>
      <c r="P21" s="23"/>
      <c r="Q21" s="23"/>
      <c r="R21" s="23">
        <v>1000000</v>
      </c>
      <c r="S21" s="23"/>
      <c r="T21" s="23"/>
      <c r="U21" s="23"/>
      <c r="V21" s="23"/>
      <c r="W21" s="23">
        <v>1000000</v>
      </c>
    </row>
    <row r="22" ht="18.75" customHeight="1" spans="1:23">
      <c r="A22" s="24"/>
      <c r="B22" s="24"/>
      <c r="C22" s="21" t="s">
        <v>277</v>
      </c>
      <c r="D22" s="24"/>
      <c r="E22" s="24"/>
      <c r="F22" s="24"/>
      <c r="G22" s="24"/>
      <c r="H22" s="24"/>
      <c r="I22" s="23">
        <v>5240.7</v>
      </c>
      <c r="J22" s="23">
        <v>5240.7</v>
      </c>
      <c r="K22" s="23">
        <v>5240.7</v>
      </c>
      <c r="L22" s="23"/>
      <c r="M22" s="23"/>
      <c r="N22" s="23"/>
      <c r="O22" s="23"/>
      <c r="P22" s="23"/>
      <c r="Q22" s="23"/>
      <c r="R22" s="23"/>
      <c r="S22" s="23"/>
      <c r="T22" s="23"/>
      <c r="U22" s="23"/>
      <c r="V22" s="23"/>
      <c r="W22" s="23"/>
    </row>
    <row r="23" ht="18.75" customHeight="1" spans="1:23">
      <c r="A23" s="125" t="s">
        <v>265</v>
      </c>
      <c r="B23" s="125" t="s">
        <v>278</v>
      </c>
      <c r="C23" s="21" t="s">
        <v>277</v>
      </c>
      <c r="D23" s="125" t="s">
        <v>71</v>
      </c>
      <c r="E23" s="125" t="s">
        <v>88</v>
      </c>
      <c r="F23" s="125" t="s">
        <v>89</v>
      </c>
      <c r="G23" s="125" t="s">
        <v>267</v>
      </c>
      <c r="H23" s="125" t="s">
        <v>268</v>
      </c>
      <c r="I23" s="23">
        <v>5240.7</v>
      </c>
      <c r="J23" s="23">
        <v>5240.7</v>
      </c>
      <c r="K23" s="23">
        <v>5240.7</v>
      </c>
      <c r="L23" s="23"/>
      <c r="M23" s="23"/>
      <c r="N23" s="23"/>
      <c r="O23" s="23"/>
      <c r="P23" s="23"/>
      <c r="Q23" s="23"/>
      <c r="R23" s="23"/>
      <c r="S23" s="23"/>
      <c r="T23" s="23"/>
      <c r="U23" s="23"/>
      <c r="V23" s="23"/>
      <c r="W23" s="23"/>
    </row>
    <row r="24" ht="18.75" customHeight="1" spans="1:23">
      <c r="A24" s="24"/>
      <c r="B24" s="24"/>
      <c r="C24" s="21" t="s">
        <v>279</v>
      </c>
      <c r="D24" s="24"/>
      <c r="E24" s="24"/>
      <c r="F24" s="24"/>
      <c r="G24" s="24"/>
      <c r="H24" s="24"/>
      <c r="I24" s="23">
        <v>6550000</v>
      </c>
      <c r="J24" s="23"/>
      <c r="K24" s="23"/>
      <c r="L24" s="23"/>
      <c r="M24" s="23"/>
      <c r="N24" s="23"/>
      <c r="O24" s="23"/>
      <c r="P24" s="23"/>
      <c r="Q24" s="23"/>
      <c r="R24" s="23">
        <v>6550000</v>
      </c>
      <c r="S24" s="23"/>
      <c r="T24" s="23"/>
      <c r="U24" s="23"/>
      <c r="V24" s="23"/>
      <c r="W24" s="23">
        <v>6550000</v>
      </c>
    </row>
    <row r="25" ht="18.75" customHeight="1" spans="1:23">
      <c r="A25" s="125" t="s">
        <v>258</v>
      </c>
      <c r="B25" s="125" t="s">
        <v>280</v>
      </c>
      <c r="C25" s="21" t="s">
        <v>279</v>
      </c>
      <c r="D25" s="125" t="s">
        <v>71</v>
      </c>
      <c r="E25" s="125" t="s">
        <v>90</v>
      </c>
      <c r="F25" s="125" t="s">
        <v>91</v>
      </c>
      <c r="G25" s="125" t="s">
        <v>267</v>
      </c>
      <c r="H25" s="125" t="s">
        <v>268</v>
      </c>
      <c r="I25" s="23">
        <v>6550000</v>
      </c>
      <c r="J25" s="23"/>
      <c r="K25" s="23"/>
      <c r="L25" s="23"/>
      <c r="M25" s="23"/>
      <c r="N25" s="23"/>
      <c r="O25" s="23"/>
      <c r="P25" s="23"/>
      <c r="Q25" s="23"/>
      <c r="R25" s="23">
        <v>6550000</v>
      </c>
      <c r="S25" s="23"/>
      <c r="T25" s="23"/>
      <c r="U25" s="23"/>
      <c r="V25" s="23"/>
      <c r="W25" s="23">
        <v>6550000</v>
      </c>
    </row>
    <row r="26" ht="18.75" customHeight="1" spans="1:23">
      <c r="A26" s="24"/>
      <c r="B26" s="24"/>
      <c r="C26" s="21" t="s">
        <v>281</v>
      </c>
      <c r="D26" s="24"/>
      <c r="E26" s="24"/>
      <c r="F26" s="24"/>
      <c r="G26" s="24"/>
      <c r="H26" s="24"/>
      <c r="I26" s="23">
        <v>451600</v>
      </c>
      <c r="J26" s="23"/>
      <c r="K26" s="23"/>
      <c r="L26" s="23"/>
      <c r="M26" s="23"/>
      <c r="N26" s="23"/>
      <c r="O26" s="23"/>
      <c r="P26" s="23"/>
      <c r="Q26" s="23"/>
      <c r="R26" s="23">
        <v>451600</v>
      </c>
      <c r="S26" s="23"/>
      <c r="T26" s="23"/>
      <c r="U26" s="23"/>
      <c r="V26" s="23"/>
      <c r="W26" s="23">
        <v>451600</v>
      </c>
    </row>
    <row r="27" ht="18.75" customHeight="1" spans="1:23">
      <c r="A27" s="125" t="s">
        <v>258</v>
      </c>
      <c r="B27" s="125" t="s">
        <v>282</v>
      </c>
      <c r="C27" s="21" t="s">
        <v>281</v>
      </c>
      <c r="D27" s="125" t="s">
        <v>71</v>
      </c>
      <c r="E27" s="125" t="s">
        <v>90</v>
      </c>
      <c r="F27" s="125" t="s">
        <v>91</v>
      </c>
      <c r="G27" s="125" t="s">
        <v>283</v>
      </c>
      <c r="H27" s="125" t="s">
        <v>284</v>
      </c>
      <c r="I27" s="23">
        <v>451600</v>
      </c>
      <c r="J27" s="23"/>
      <c r="K27" s="23"/>
      <c r="L27" s="23"/>
      <c r="M27" s="23"/>
      <c r="N27" s="23"/>
      <c r="O27" s="23"/>
      <c r="P27" s="23"/>
      <c r="Q27" s="23"/>
      <c r="R27" s="23">
        <v>451600</v>
      </c>
      <c r="S27" s="23"/>
      <c r="T27" s="23"/>
      <c r="U27" s="23"/>
      <c r="V27" s="23"/>
      <c r="W27" s="23">
        <v>451600</v>
      </c>
    </row>
    <row r="28" ht="18.75" customHeight="1" spans="1:23">
      <c r="A28" s="24"/>
      <c r="B28" s="24"/>
      <c r="C28" s="21" t="s">
        <v>285</v>
      </c>
      <c r="D28" s="24"/>
      <c r="E28" s="24"/>
      <c r="F28" s="24"/>
      <c r="G28" s="24"/>
      <c r="H28" s="24"/>
      <c r="I28" s="23">
        <v>62046</v>
      </c>
      <c r="J28" s="23">
        <v>62046</v>
      </c>
      <c r="K28" s="23">
        <v>62046</v>
      </c>
      <c r="L28" s="23"/>
      <c r="M28" s="23"/>
      <c r="N28" s="23"/>
      <c r="O28" s="23"/>
      <c r="P28" s="23"/>
      <c r="Q28" s="23"/>
      <c r="R28" s="23"/>
      <c r="S28" s="23"/>
      <c r="T28" s="23"/>
      <c r="U28" s="23"/>
      <c r="V28" s="23"/>
      <c r="W28" s="23"/>
    </row>
    <row r="29" ht="18.75" customHeight="1" spans="1:23">
      <c r="A29" s="125" t="s">
        <v>265</v>
      </c>
      <c r="B29" s="125" t="s">
        <v>286</v>
      </c>
      <c r="C29" s="21" t="s">
        <v>285</v>
      </c>
      <c r="D29" s="125" t="s">
        <v>71</v>
      </c>
      <c r="E29" s="125" t="s">
        <v>90</v>
      </c>
      <c r="F29" s="125" t="s">
        <v>91</v>
      </c>
      <c r="G29" s="125" t="s">
        <v>260</v>
      </c>
      <c r="H29" s="125" t="s">
        <v>261</v>
      </c>
      <c r="I29" s="23">
        <v>59940</v>
      </c>
      <c r="J29" s="23">
        <v>59940</v>
      </c>
      <c r="K29" s="23">
        <v>59940</v>
      </c>
      <c r="L29" s="23"/>
      <c r="M29" s="23"/>
      <c r="N29" s="23"/>
      <c r="O29" s="23"/>
      <c r="P29" s="23"/>
      <c r="Q29" s="23"/>
      <c r="R29" s="23"/>
      <c r="S29" s="23"/>
      <c r="T29" s="23"/>
      <c r="U29" s="23"/>
      <c r="V29" s="23"/>
      <c r="W29" s="23"/>
    </row>
    <row r="30" ht="18.75" customHeight="1" spans="1:23">
      <c r="A30" s="125" t="s">
        <v>265</v>
      </c>
      <c r="B30" s="125" t="s">
        <v>286</v>
      </c>
      <c r="C30" s="21" t="s">
        <v>285</v>
      </c>
      <c r="D30" s="125" t="s">
        <v>71</v>
      </c>
      <c r="E30" s="125" t="s">
        <v>94</v>
      </c>
      <c r="F30" s="125" t="s">
        <v>95</v>
      </c>
      <c r="G30" s="125" t="s">
        <v>260</v>
      </c>
      <c r="H30" s="125" t="s">
        <v>261</v>
      </c>
      <c r="I30" s="23">
        <v>2106</v>
      </c>
      <c r="J30" s="23">
        <v>2106</v>
      </c>
      <c r="K30" s="23">
        <v>2106</v>
      </c>
      <c r="L30" s="23"/>
      <c r="M30" s="23"/>
      <c r="N30" s="23"/>
      <c r="O30" s="23"/>
      <c r="P30" s="23"/>
      <c r="Q30" s="23"/>
      <c r="R30" s="23"/>
      <c r="S30" s="23"/>
      <c r="T30" s="23"/>
      <c r="U30" s="23"/>
      <c r="V30" s="23"/>
      <c r="W30" s="23"/>
    </row>
    <row r="31" ht="18.75" customHeight="1" spans="1:23">
      <c r="A31" s="24"/>
      <c r="B31" s="24"/>
      <c r="C31" s="21" t="s">
        <v>287</v>
      </c>
      <c r="D31" s="24"/>
      <c r="E31" s="24"/>
      <c r="F31" s="24"/>
      <c r="G31" s="24"/>
      <c r="H31" s="24"/>
      <c r="I31" s="23">
        <v>388200</v>
      </c>
      <c r="J31" s="23">
        <v>388200</v>
      </c>
      <c r="K31" s="23">
        <v>388200</v>
      </c>
      <c r="L31" s="23"/>
      <c r="M31" s="23"/>
      <c r="N31" s="23"/>
      <c r="O31" s="23"/>
      <c r="P31" s="23"/>
      <c r="Q31" s="23"/>
      <c r="R31" s="23"/>
      <c r="S31" s="23"/>
      <c r="T31" s="23"/>
      <c r="U31" s="23"/>
      <c r="V31" s="23"/>
      <c r="W31" s="23"/>
    </row>
    <row r="32" ht="18.75" customHeight="1" spans="1:23">
      <c r="A32" s="125" t="s">
        <v>258</v>
      </c>
      <c r="B32" s="125" t="s">
        <v>288</v>
      </c>
      <c r="C32" s="21" t="s">
        <v>287</v>
      </c>
      <c r="D32" s="125" t="s">
        <v>71</v>
      </c>
      <c r="E32" s="125" t="s">
        <v>88</v>
      </c>
      <c r="F32" s="125" t="s">
        <v>89</v>
      </c>
      <c r="G32" s="125" t="s">
        <v>260</v>
      </c>
      <c r="H32" s="125" t="s">
        <v>261</v>
      </c>
      <c r="I32" s="23">
        <v>352200</v>
      </c>
      <c r="J32" s="23">
        <v>352200</v>
      </c>
      <c r="K32" s="23">
        <v>352200</v>
      </c>
      <c r="L32" s="23"/>
      <c r="M32" s="23"/>
      <c r="N32" s="23"/>
      <c r="O32" s="23"/>
      <c r="P32" s="23"/>
      <c r="Q32" s="23"/>
      <c r="R32" s="23"/>
      <c r="S32" s="23"/>
      <c r="T32" s="23"/>
      <c r="U32" s="23"/>
      <c r="V32" s="23"/>
      <c r="W32" s="23"/>
    </row>
    <row r="33" ht="18.75" customHeight="1" spans="1:23">
      <c r="A33" s="125" t="s">
        <v>258</v>
      </c>
      <c r="B33" s="125" t="s">
        <v>288</v>
      </c>
      <c r="C33" s="21" t="s">
        <v>287</v>
      </c>
      <c r="D33" s="125" t="s">
        <v>71</v>
      </c>
      <c r="E33" s="125" t="s">
        <v>88</v>
      </c>
      <c r="F33" s="125" t="s">
        <v>89</v>
      </c>
      <c r="G33" s="125" t="s">
        <v>289</v>
      </c>
      <c r="H33" s="125" t="s">
        <v>290</v>
      </c>
      <c r="I33" s="23">
        <v>36000</v>
      </c>
      <c r="J33" s="23">
        <v>36000</v>
      </c>
      <c r="K33" s="23">
        <v>36000</v>
      </c>
      <c r="L33" s="23"/>
      <c r="M33" s="23"/>
      <c r="N33" s="23"/>
      <c r="O33" s="23"/>
      <c r="P33" s="23"/>
      <c r="Q33" s="23"/>
      <c r="R33" s="23"/>
      <c r="S33" s="23"/>
      <c r="T33" s="23"/>
      <c r="U33" s="23"/>
      <c r="V33" s="23"/>
      <c r="W33" s="23"/>
    </row>
    <row r="34" ht="18.75" customHeight="1" spans="1:23">
      <c r="A34" s="34" t="s">
        <v>122</v>
      </c>
      <c r="B34" s="35"/>
      <c r="C34" s="35"/>
      <c r="D34" s="35"/>
      <c r="E34" s="35"/>
      <c r="F34" s="35"/>
      <c r="G34" s="35"/>
      <c r="H34" s="36"/>
      <c r="I34" s="23">
        <v>9136177.33</v>
      </c>
      <c r="J34" s="23">
        <v>635627.33</v>
      </c>
      <c r="K34" s="23">
        <v>635627.33</v>
      </c>
      <c r="L34" s="23"/>
      <c r="M34" s="23"/>
      <c r="N34" s="23"/>
      <c r="O34" s="23"/>
      <c r="P34" s="23"/>
      <c r="Q34" s="23"/>
      <c r="R34" s="23">
        <v>8500550</v>
      </c>
      <c r="S34" s="23"/>
      <c r="T34" s="23"/>
      <c r="U34" s="23"/>
      <c r="V34" s="23"/>
      <c r="W34" s="23">
        <v>8500550</v>
      </c>
    </row>
  </sheetData>
  <mergeCells count="28">
    <mergeCell ref="A2:W2"/>
    <mergeCell ref="A3:H3"/>
    <mergeCell ref="J4:M4"/>
    <mergeCell ref="N4:P4"/>
    <mergeCell ref="R4:W4"/>
    <mergeCell ref="A34:H34"/>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2"/>
  <sheetViews>
    <sheetView showZeros="0" tabSelected="1" topLeftCell="A57" workbookViewId="0">
      <selection activeCell="B72" sqref="A1:J82"/>
    </sheetView>
  </sheetViews>
  <sheetFormatPr defaultColWidth="9.14285714285714" defaultRowHeight="12" customHeight="1"/>
  <cols>
    <col min="1" max="1" width="34.2857142857143" customWidth="1"/>
    <col min="2" max="2" width="48" customWidth="1"/>
    <col min="3" max="5" width="18.2857142857143" customWidth="1"/>
    <col min="6" max="6" width="12" customWidth="1"/>
    <col min="7" max="7" width="17" customWidth="1"/>
    <col min="8" max="9" width="12" customWidth="1"/>
    <col min="10" max="10" width="27.5714285714286" customWidth="1"/>
  </cols>
  <sheetData>
    <row r="1" ht="15" customHeight="1" spans="10:10">
      <c r="J1" s="87" t="s">
        <v>291</v>
      </c>
    </row>
    <row r="2" ht="36.75" customHeight="1" spans="1:10">
      <c r="A2" s="5" t="str">
        <f>"2025"&amp;"年部门项目支出绩效目标表"</f>
        <v>2025年部门项目支出绩效目标表</v>
      </c>
      <c r="B2" s="6"/>
      <c r="C2" s="6"/>
      <c r="D2" s="6"/>
      <c r="E2" s="6"/>
      <c r="F2" s="51"/>
      <c r="G2" s="6"/>
      <c r="H2" s="51"/>
      <c r="I2" s="51"/>
      <c r="J2" s="6"/>
    </row>
    <row r="3" ht="18.75" customHeight="1" spans="1:8">
      <c r="A3" s="7" t="str">
        <f>"单位名称："&amp;"永德县大雪山彝族拉祜族傣族乡中心校"</f>
        <v>单位名称：永德县大雪山彝族拉祜族傣族乡中心校</v>
      </c>
      <c r="B3" s="3"/>
      <c r="C3" s="3"/>
      <c r="D3" s="3"/>
      <c r="E3" s="3"/>
      <c r="F3" s="52"/>
      <c r="G3" s="3"/>
      <c r="H3" s="52"/>
    </row>
    <row r="4" ht="18.75" customHeight="1" spans="1:10">
      <c r="A4" s="46" t="s">
        <v>292</v>
      </c>
      <c r="B4" s="46" t="s">
        <v>293</v>
      </c>
      <c r="C4" s="46" t="s">
        <v>294</v>
      </c>
      <c r="D4" s="46" t="s">
        <v>295</v>
      </c>
      <c r="E4" s="46" t="s">
        <v>296</v>
      </c>
      <c r="F4" s="53" t="s">
        <v>297</v>
      </c>
      <c r="G4" s="46" t="s">
        <v>298</v>
      </c>
      <c r="H4" s="53" t="s">
        <v>299</v>
      </c>
      <c r="I4" s="53" t="s">
        <v>300</v>
      </c>
      <c r="J4" s="46" t="s">
        <v>301</v>
      </c>
    </row>
    <row r="5" ht="18.75" customHeight="1" spans="1:10">
      <c r="A5" s="116">
        <v>1</v>
      </c>
      <c r="B5" s="116">
        <v>2</v>
      </c>
      <c r="C5" s="116">
        <v>3</v>
      </c>
      <c r="D5" s="116">
        <v>4</v>
      </c>
      <c r="E5" s="116">
        <v>5</v>
      </c>
      <c r="F5" s="116">
        <v>6</v>
      </c>
      <c r="G5" s="116">
        <v>7</v>
      </c>
      <c r="H5" s="116">
        <v>8</v>
      </c>
      <c r="I5" s="116">
        <v>9</v>
      </c>
      <c r="J5" s="116">
        <v>10</v>
      </c>
    </row>
    <row r="6" ht="18.75" customHeight="1" spans="1:10">
      <c r="A6" s="33" t="s">
        <v>71</v>
      </c>
      <c r="B6" s="47"/>
      <c r="C6" s="47"/>
      <c r="D6" s="47"/>
      <c r="E6" s="54"/>
      <c r="F6" s="55"/>
      <c r="G6" s="54"/>
      <c r="H6" s="55"/>
      <c r="I6" s="55"/>
      <c r="J6" s="54"/>
    </row>
    <row r="7" ht="18.75" customHeight="1" spans="1:10">
      <c r="A7" s="219" t="s">
        <v>269</v>
      </c>
      <c r="B7" s="118" t="s">
        <v>302</v>
      </c>
      <c r="C7" s="21" t="s">
        <v>303</v>
      </c>
      <c r="D7" s="21" t="s">
        <v>304</v>
      </c>
      <c r="E7" s="33" t="s">
        <v>305</v>
      </c>
      <c r="F7" s="21" t="s">
        <v>306</v>
      </c>
      <c r="G7" s="33" t="s">
        <v>168</v>
      </c>
      <c r="H7" s="21" t="s">
        <v>307</v>
      </c>
      <c r="I7" s="21" t="s">
        <v>308</v>
      </c>
      <c r="J7" s="33" t="s">
        <v>309</v>
      </c>
    </row>
    <row r="8" ht="18.75" customHeight="1" spans="1:10">
      <c r="A8" s="219" t="s">
        <v>269</v>
      </c>
      <c r="B8" s="119"/>
      <c r="C8" s="21" t="s">
        <v>303</v>
      </c>
      <c r="D8" s="21" t="s">
        <v>310</v>
      </c>
      <c r="E8" s="33" t="s">
        <v>311</v>
      </c>
      <c r="F8" s="21" t="s">
        <v>306</v>
      </c>
      <c r="G8" s="33" t="s">
        <v>312</v>
      </c>
      <c r="H8" s="21" t="s">
        <v>313</v>
      </c>
      <c r="I8" s="21" t="s">
        <v>308</v>
      </c>
      <c r="J8" s="33" t="s">
        <v>314</v>
      </c>
    </row>
    <row r="9" ht="18.75" customHeight="1" spans="1:10">
      <c r="A9" s="219" t="s">
        <v>269</v>
      </c>
      <c r="B9" s="119"/>
      <c r="C9" s="21" t="s">
        <v>303</v>
      </c>
      <c r="D9" s="21" t="s">
        <v>315</v>
      </c>
      <c r="E9" s="33" t="s">
        <v>316</v>
      </c>
      <c r="F9" s="21" t="s">
        <v>306</v>
      </c>
      <c r="G9" s="33" t="s">
        <v>312</v>
      </c>
      <c r="H9" s="21" t="s">
        <v>313</v>
      </c>
      <c r="I9" s="21" t="s">
        <v>308</v>
      </c>
      <c r="J9" s="33" t="s">
        <v>317</v>
      </c>
    </row>
    <row r="10" ht="18.75" customHeight="1" spans="1:10">
      <c r="A10" s="219" t="s">
        <v>269</v>
      </c>
      <c r="B10" s="119"/>
      <c r="C10" s="21" t="s">
        <v>303</v>
      </c>
      <c r="D10" s="21" t="s">
        <v>318</v>
      </c>
      <c r="E10" s="33" t="s">
        <v>319</v>
      </c>
      <c r="F10" s="21" t="s">
        <v>320</v>
      </c>
      <c r="G10" s="33" t="s">
        <v>321</v>
      </c>
      <c r="H10" s="21" t="s">
        <v>322</v>
      </c>
      <c r="I10" s="21" t="s">
        <v>308</v>
      </c>
      <c r="J10" s="33" t="s">
        <v>323</v>
      </c>
    </row>
    <row r="11" ht="18.75" customHeight="1" spans="1:10">
      <c r="A11" s="219" t="s">
        <v>269</v>
      </c>
      <c r="B11" s="119"/>
      <c r="C11" s="21" t="s">
        <v>324</v>
      </c>
      <c r="D11" s="21" t="s">
        <v>325</v>
      </c>
      <c r="E11" s="33" t="s">
        <v>326</v>
      </c>
      <c r="F11" s="21" t="s">
        <v>320</v>
      </c>
      <c r="G11" s="33" t="s">
        <v>327</v>
      </c>
      <c r="H11" s="21" t="s">
        <v>313</v>
      </c>
      <c r="I11" s="21" t="s">
        <v>308</v>
      </c>
      <c r="J11" s="33" t="s">
        <v>328</v>
      </c>
    </row>
    <row r="12" ht="18.75" customHeight="1" spans="1:10">
      <c r="A12" s="219" t="s">
        <v>269</v>
      </c>
      <c r="B12" s="120"/>
      <c r="C12" s="21" t="s">
        <v>329</v>
      </c>
      <c r="D12" s="21" t="s">
        <v>330</v>
      </c>
      <c r="E12" s="33" t="s">
        <v>331</v>
      </c>
      <c r="F12" s="21" t="s">
        <v>320</v>
      </c>
      <c r="G12" s="33" t="s">
        <v>332</v>
      </c>
      <c r="H12" s="21" t="s">
        <v>313</v>
      </c>
      <c r="I12" s="21" t="s">
        <v>308</v>
      </c>
      <c r="J12" s="33" t="s">
        <v>333</v>
      </c>
    </row>
    <row r="13" ht="18.75" customHeight="1" spans="1:10">
      <c r="A13" s="219" t="s">
        <v>287</v>
      </c>
      <c r="B13" s="118" t="s">
        <v>334</v>
      </c>
      <c r="C13" s="21" t="s">
        <v>303</v>
      </c>
      <c r="D13" s="21" t="s">
        <v>304</v>
      </c>
      <c r="E13" s="33" t="s">
        <v>335</v>
      </c>
      <c r="F13" s="21" t="s">
        <v>320</v>
      </c>
      <c r="G13" s="33" t="s">
        <v>336</v>
      </c>
      <c r="H13" s="21" t="s">
        <v>313</v>
      </c>
      <c r="I13" s="21" t="s">
        <v>308</v>
      </c>
      <c r="J13" s="33" t="s">
        <v>337</v>
      </c>
    </row>
    <row r="14" ht="18.75" customHeight="1" spans="1:10">
      <c r="A14" s="219" t="s">
        <v>287</v>
      </c>
      <c r="B14" s="119"/>
      <c r="C14" s="21" t="s">
        <v>303</v>
      </c>
      <c r="D14" s="21" t="s">
        <v>310</v>
      </c>
      <c r="E14" s="33" t="s">
        <v>338</v>
      </c>
      <c r="F14" s="21" t="s">
        <v>320</v>
      </c>
      <c r="G14" s="33" t="s">
        <v>312</v>
      </c>
      <c r="H14" s="21" t="s">
        <v>313</v>
      </c>
      <c r="I14" s="21" t="s">
        <v>308</v>
      </c>
      <c r="J14" s="33" t="s">
        <v>339</v>
      </c>
    </row>
    <row r="15" ht="18.75" customHeight="1" spans="1:10">
      <c r="A15" s="219" t="s">
        <v>287</v>
      </c>
      <c r="B15" s="119"/>
      <c r="C15" s="21" t="s">
        <v>303</v>
      </c>
      <c r="D15" s="21" t="s">
        <v>315</v>
      </c>
      <c r="E15" s="33" t="s">
        <v>340</v>
      </c>
      <c r="F15" s="21" t="s">
        <v>320</v>
      </c>
      <c r="G15" s="33" t="s">
        <v>312</v>
      </c>
      <c r="H15" s="21" t="s">
        <v>313</v>
      </c>
      <c r="I15" s="21" t="s">
        <v>308</v>
      </c>
      <c r="J15" s="33" t="s">
        <v>341</v>
      </c>
    </row>
    <row r="16" ht="18.75" customHeight="1" spans="1:10">
      <c r="A16" s="219" t="s">
        <v>287</v>
      </c>
      <c r="B16" s="119"/>
      <c r="C16" s="21" t="s">
        <v>303</v>
      </c>
      <c r="D16" s="21" t="s">
        <v>318</v>
      </c>
      <c r="E16" s="33" t="s">
        <v>319</v>
      </c>
      <c r="F16" s="21" t="s">
        <v>306</v>
      </c>
      <c r="G16" s="33" t="s">
        <v>342</v>
      </c>
      <c r="H16" s="21" t="s">
        <v>322</v>
      </c>
      <c r="I16" s="21" t="s">
        <v>308</v>
      </c>
      <c r="J16" s="33" t="s">
        <v>343</v>
      </c>
    </row>
    <row r="17" ht="18.75" customHeight="1" spans="1:10">
      <c r="A17" s="219" t="s">
        <v>287</v>
      </c>
      <c r="B17" s="119"/>
      <c r="C17" s="21" t="s">
        <v>324</v>
      </c>
      <c r="D17" s="21" t="s">
        <v>325</v>
      </c>
      <c r="E17" s="33" t="s">
        <v>344</v>
      </c>
      <c r="F17" s="21" t="s">
        <v>320</v>
      </c>
      <c r="G17" s="33" t="s">
        <v>345</v>
      </c>
      <c r="H17" s="21" t="s">
        <v>313</v>
      </c>
      <c r="I17" s="21" t="s">
        <v>308</v>
      </c>
      <c r="J17" s="33" t="s">
        <v>346</v>
      </c>
    </row>
    <row r="18" ht="18.75" customHeight="1" spans="1:10">
      <c r="A18" s="219" t="s">
        <v>287</v>
      </c>
      <c r="B18" s="120"/>
      <c r="C18" s="21" t="s">
        <v>329</v>
      </c>
      <c r="D18" s="21" t="s">
        <v>330</v>
      </c>
      <c r="E18" s="33" t="s">
        <v>347</v>
      </c>
      <c r="F18" s="21" t="s">
        <v>320</v>
      </c>
      <c r="G18" s="33" t="s">
        <v>348</v>
      </c>
      <c r="H18" s="21" t="s">
        <v>313</v>
      </c>
      <c r="I18" s="21" t="s">
        <v>308</v>
      </c>
      <c r="J18" s="33" t="s">
        <v>349</v>
      </c>
    </row>
    <row r="19" ht="18.75" customHeight="1" spans="1:10">
      <c r="A19" s="219" t="s">
        <v>275</v>
      </c>
      <c r="B19" s="118" t="s">
        <v>350</v>
      </c>
      <c r="C19" s="21" t="s">
        <v>303</v>
      </c>
      <c r="D19" s="21" t="s">
        <v>304</v>
      </c>
      <c r="E19" s="33" t="s">
        <v>351</v>
      </c>
      <c r="F19" s="21" t="s">
        <v>306</v>
      </c>
      <c r="G19" s="33" t="s">
        <v>352</v>
      </c>
      <c r="H19" s="21" t="s">
        <v>353</v>
      </c>
      <c r="I19" s="21" t="s">
        <v>308</v>
      </c>
      <c r="J19" s="33" t="s">
        <v>354</v>
      </c>
    </row>
    <row r="20" ht="18.75" customHeight="1" spans="1:10">
      <c r="A20" s="219" t="s">
        <v>275</v>
      </c>
      <c r="B20" s="119"/>
      <c r="C20" s="21" t="s">
        <v>303</v>
      </c>
      <c r="D20" s="21" t="s">
        <v>304</v>
      </c>
      <c r="E20" s="33" t="s">
        <v>355</v>
      </c>
      <c r="F20" s="21" t="s">
        <v>306</v>
      </c>
      <c r="G20" s="33" t="s">
        <v>356</v>
      </c>
      <c r="H20" s="21" t="s">
        <v>353</v>
      </c>
      <c r="I20" s="21" t="s">
        <v>308</v>
      </c>
      <c r="J20" s="33" t="s">
        <v>357</v>
      </c>
    </row>
    <row r="21" ht="18.75" customHeight="1" spans="1:10">
      <c r="A21" s="219" t="s">
        <v>275</v>
      </c>
      <c r="B21" s="119"/>
      <c r="C21" s="21" t="s">
        <v>303</v>
      </c>
      <c r="D21" s="21" t="s">
        <v>304</v>
      </c>
      <c r="E21" s="33" t="s">
        <v>358</v>
      </c>
      <c r="F21" s="21" t="s">
        <v>320</v>
      </c>
      <c r="G21" s="33" t="s">
        <v>165</v>
      </c>
      <c r="H21" s="21" t="s">
        <v>359</v>
      </c>
      <c r="I21" s="21" t="s">
        <v>308</v>
      </c>
      <c r="J21" s="33" t="s">
        <v>360</v>
      </c>
    </row>
    <row r="22" ht="18.75" customHeight="1" spans="1:10">
      <c r="A22" s="219" t="s">
        <v>275</v>
      </c>
      <c r="B22" s="119"/>
      <c r="C22" s="21" t="s">
        <v>303</v>
      </c>
      <c r="D22" s="21" t="s">
        <v>310</v>
      </c>
      <c r="E22" s="33" t="s">
        <v>361</v>
      </c>
      <c r="F22" s="21" t="s">
        <v>320</v>
      </c>
      <c r="G22" s="33" t="s">
        <v>312</v>
      </c>
      <c r="H22" s="21" t="s">
        <v>313</v>
      </c>
      <c r="I22" s="21" t="s">
        <v>308</v>
      </c>
      <c r="J22" s="33" t="s">
        <v>362</v>
      </c>
    </row>
    <row r="23" ht="18.75" customHeight="1" spans="1:10">
      <c r="A23" s="219" t="s">
        <v>275</v>
      </c>
      <c r="B23" s="119"/>
      <c r="C23" s="21" t="s">
        <v>303</v>
      </c>
      <c r="D23" s="21" t="s">
        <v>315</v>
      </c>
      <c r="E23" s="33" t="s">
        <v>363</v>
      </c>
      <c r="F23" s="21" t="s">
        <v>320</v>
      </c>
      <c r="G23" s="33" t="s">
        <v>364</v>
      </c>
      <c r="H23" s="21" t="s">
        <v>313</v>
      </c>
      <c r="I23" s="21" t="s">
        <v>308</v>
      </c>
      <c r="J23" s="33" t="s">
        <v>365</v>
      </c>
    </row>
    <row r="24" ht="18.75" customHeight="1" spans="1:10">
      <c r="A24" s="219" t="s">
        <v>275</v>
      </c>
      <c r="B24" s="119"/>
      <c r="C24" s="21" t="s">
        <v>303</v>
      </c>
      <c r="D24" s="21" t="s">
        <v>318</v>
      </c>
      <c r="E24" s="33" t="s">
        <v>319</v>
      </c>
      <c r="F24" s="21" t="s">
        <v>306</v>
      </c>
      <c r="G24" s="33" t="s">
        <v>366</v>
      </c>
      <c r="H24" s="21" t="s">
        <v>322</v>
      </c>
      <c r="I24" s="21" t="s">
        <v>308</v>
      </c>
      <c r="J24" s="33" t="s">
        <v>367</v>
      </c>
    </row>
    <row r="25" ht="18.75" customHeight="1" spans="1:10">
      <c r="A25" s="219" t="s">
        <v>275</v>
      </c>
      <c r="B25" s="119"/>
      <c r="C25" s="21" t="s">
        <v>324</v>
      </c>
      <c r="D25" s="21" t="s">
        <v>325</v>
      </c>
      <c r="E25" s="33" t="s">
        <v>368</v>
      </c>
      <c r="F25" s="21" t="s">
        <v>320</v>
      </c>
      <c r="G25" s="33" t="s">
        <v>332</v>
      </c>
      <c r="H25" s="21" t="s">
        <v>313</v>
      </c>
      <c r="I25" s="21" t="s">
        <v>308</v>
      </c>
      <c r="J25" s="33" t="s">
        <v>369</v>
      </c>
    </row>
    <row r="26" ht="18.75" customHeight="1" spans="1:10">
      <c r="A26" s="219" t="s">
        <v>275</v>
      </c>
      <c r="B26" s="119"/>
      <c r="C26" s="21" t="s">
        <v>329</v>
      </c>
      <c r="D26" s="21" t="s">
        <v>330</v>
      </c>
      <c r="E26" s="33" t="s">
        <v>370</v>
      </c>
      <c r="F26" s="21" t="s">
        <v>320</v>
      </c>
      <c r="G26" s="33" t="s">
        <v>371</v>
      </c>
      <c r="H26" s="21" t="s">
        <v>313</v>
      </c>
      <c r="I26" s="21" t="s">
        <v>308</v>
      </c>
      <c r="J26" s="33" t="s">
        <v>372</v>
      </c>
    </row>
    <row r="27" ht="18.75" customHeight="1" spans="1:10">
      <c r="A27" s="219" t="s">
        <v>275</v>
      </c>
      <c r="B27" s="120"/>
      <c r="C27" s="21" t="s">
        <v>329</v>
      </c>
      <c r="D27" s="21" t="s">
        <v>330</v>
      </c>
      <c r="E27" s="33" t="s">
        <v>373</v>
      </c>
      <c r="F27" s="21" t="s">
        <v>320</v>
      </c>
      <c r="G27" s="33" t="s">
        <v>371</v>
      </c>
      <c r="H27" s="21" t="s">
        <v>313</v>
      </c>
      <c r="I27" s="21" t="s">
        <v>308</v>
      </c>
      <c r="J27" s="33" t="s">
        <v>374</v>
      </c>
    </row>
    <row r="28" ht="18.75" customHeight="1" spans="1:10">
      <c r="A28" s="219" t="s">
        <v>273</v>
      </c>
      <c r="B28" s="118" t="s">
        <v>375</v>
      </c>
      <c r="C28" s="21" t="s">
        <v>303</v>
      </c>
      <c r="D28" s="21" t="s">
        <v>304</v>
      </c>
      <c r="E28" s="33" t="s">
        <v>376</v>
      </c>
      <c r="F28" s="21" t="s">
        <v>320</v>
      </c>
      <c r="G28" s="33" t="s">
        <v>377</v>
      </c>
      <c r="H28" s="21" t="s">
        <v>353</v>
      </c>
      <c r="I28" s="21" t="s">
        <v>308</v>
      </c>
      <c r="J28" s="33" t="s">
        <v>378</v>
      </c>
    </row>
    <row r="29" ht="18.75" customHeight="1" spans="1:10">
      <c r="A29" s="219" t="s">
        <v>273</v>
      </c>
      <c r="B29" s="119"/>
      <c r="C29" s="21" t="s">
        <v>303</v>
      </c>
      <c r="D29" s="21" t="s">
        <v>304</v>
      </c>
      <c r="E29" s="33" t="s">
        <v>379</v>
      </c>
      <c r="F29" s="21" t="s">
        <v>320</v>
      </c>
      <c r="G29" s="33" t="s">
        <v>165</v>
      </c>
      <c r="H29" s="21" t="s">
        <v>380</v>
      </c>
      <c r="I29" s="21" t="s">
        <v>308</v>
      </c>
      <c r="J29" s="33" t="s">
        <v>381</v>
      </c>
    </row>
    <row r="30" ht="18.75" customHeight="1" spans="1:10">
      <c r="A30" s="219" t="s">
        <v>273</v>
      </c>
      <c r="B30" s="119"/>
      <c r="C30" s="21" t="s">
        <v>303</v>
      </c>
      <c r="D30" s="21" t="s">
        <v>310</v>
      </c>
      <c r="E30" s="33" t="s">
        <v>382</v>
      </c>
      <c r="F30" s="21" t="s">
        <v>306</v>
      </c>
      <c r="G30" s="33" t="s">
        <v>312</v>
      </c>
      <c r="H30" s="21" t="s">
        <v>313</v>
      </c>
      <c r="I30" s="21" t="s">
        <v>308</v>
      </c>
      <c r="J30" s="33" t="s">
        <v>383</v>
      </c>
    </row>
    <row r="31" ht="18.75" customHeight="1" spans="1:10">
      <c r="A31" s="219" t="s">
        <v>273</v>
      </c>
      <c r="B31" s="119"/>
      <c r="C31" s="21" t="s">
        <v>303</v>
      </c>
      <c r="D31" s="21" t="s">
        <v>315</v>
      </c>
      <c r="E31" s="33" t="s">
        <v>384</v>
      </c>
      <c r="F31" s="21" t="s">
        <v>306</v>
      </c>
      <c r="G31" s="33" t="s">
        <v>312</v>
      </c>
      <c r="H31" s="21" t="s">
        <v>313</v>
      </c>
      <c r="I31" s="21" t="s">
        <v>308</v>
      </c>
      <c r="J31" s="33" t="s">
        <v>385</v>
      </c>
    </row>
    <row r="32" ht="18.75" customHeight="1" spans="1:10">
      <c r="A32" s="219" t="s">
        <v>273</v>
      </c>
      <c r="B32" s="119"/>
      <c r="C32" s="21" t="s">
        <v>303</v>
      </c>
      <c r="D32" s="21" t="s">
        <v>318</v>
      </c>
      <c r="E32" s="33" t="s">
        <v>319</v>
      </c>
      <c r="F32" s="21" t="s">
        <v>386</v>
      </c>
      <c r="G32" s="33" t="s">
        <v>387</v>
      </c>
      <c r="H32" s="21" t="s">
        <v>322</v>
      </c>
      <c r="I32" s="21" t="s">
        <v>308</v>
      </c>
      <c r="J32" s="33" t="s">
        <v>388</v>
      </c>
    </row>
    <row r="33" ht="18.75" customHeight="1" spans="1:10">
      <c r="A33" s="219" t="s">
        <v>273</v>
      </c>
      <c r="B33" s="119"/>
      <c r="C33" s="21" t="s">
        <v>324</v>
      </c>
      <c r="D33" s="21" t="s">
        <v>325</v>
      </c>
      <c r="E33" s="33" t="s">
        <v>389</v>
      </c>
      <c r="F33" s="21" t="s">
        <v>386</v>
      </c>
      <c r="G33" s="33" t="s">
        <v>390</v>
      </c>
      <c r="H33" s="21" t="s">
        <v>313</v>
      </c>
      <c r="I33" s="21" t="s">
        <v>308</v>
      </c>
      <c r="J33" s="33" t="s">
        <v>391</v>
      </c>
    </row>
    <row r="34" ht="18.75" customHeight="1" spans="1:10">
      <c r="A34" s="219" t="s">
        <v>273</v>
      </c>
      <c r="B34" s="119"/>
      <c r="C34" s="21" t="s">
        <v>329</v>
      </c>
      <c r="D34" s="21" t="s">
        <v>330</v>
      </c>
      <c r="E34" s="33" t="s">
        <v>392</v>
      </c>
      <c r="F34" s="21" t="s">
        <v>320</v>
      </c>
      <c r="G34" s="33" t="s">
        <v>332</v>
      </c>
      <c r="H34" s="21" t="s">
        <v>313</v>
      </c>
      <c r="I34" s="21" t="s">
        <v>308</v>
      </c>
      <c r="J34" s="33" t="s">
        <v>393</v>
      </c>
    </row>
    <row r="35" ht="18.75" customHeight="1" spans="1:10">
      <c r="A35" s="219" t="s">
        <v>273</v>
      </c>
      <c r="B35" s="120"/>
      <c r="C35" s="21" t="s">
        <v>329</v>
      </c>
      <c r="D35" s="21" t="s">
        <v>330</v>
      </c>
      <c r="E35" s="33" t="s">
        <v>394</v>
      </c>
      <c r="F35" s="21" t="s">
        <v>320</v>
      </c>
      <c r="G35" s="33" t="s">
        <v>332</v>
      </c>
      <c r="H35" s="21" t="s">
        <v>313</v>
      </c>
      <c r="I35" s="21" t="s">
        <v>308</v>
      </c>
      <c r="J35" s="33" t="s">
        <v>395</v>
      </c>
    </row>
    <row r="36" ht="18.75" customHeight="1" spans="1:10">
      <c r="A36" s="219" t="s">
        <v>257</v>
      </c>
      <c r="B36" s="21" t="s">
        <v>396</v>
      </c>
      <c r="C36" s="21" t="s">
        <v>303</v>
      </c>
      <c r="D36" s="21" t="s">
        <v>304</v>
      </c>
      <c r="E36" s="33" t="s">
        <v>397</v>
      </c>
      <c r="F36" s="21" t="s">
        <v>320</v>
      </c>
      <c r="G36" s="33" t="s">
        <v>398</v>
      </c>
      <c r="H36" s="21" t="s">
        <v>353</v>
      </c>
      <c r="I36" s="21" t="s">
        <v>308</v>
      </c>
      <c r="J36" s="33" t="s">
        <v>399</v>
      </c>
    </row>
    <row r="37" ht="18.75" customHeight="1" spans="1:10">
      <c r="A37" s="219" t="s">
        <v>257</v>
      </c>
      <c r="B37" s="21" t="s">
        <v>396</v>
      </c>
      <c r="C37" s="21" t="s">
        <v>303</v>
      </c>
      <c r="D37" s="21" t="s">
        <v>310</v>
      </c>
      <c r="E37" s="33" t="s">
        <v>338</v>
      </c>
      <c r="F37" s="21" t="s">
        <v>306</v>
      </c>
      <c r="G37" s="33" t="s">
        <v>312</v>
      </c>
      <c r="H37" s="21" t="s">
        <v>313</v>
      </c>
      <c r="I37" s="21" t="s">
        <v>308</v>
      </c>
      <c r="J37" s="33" t="s">
        <v>400</v>
      </c>
    </row>
    <row r="38" ht="18.75" customHeight="1" spans="1:10">
      <c r="A38" s="219" t="s">
        <v>257</v>
      </c>
      <c r="B38" s="21" t="s">
        <v>396</v>
      </c>
      <c r="C38" s="21" t="s">
        <v>303</v>
      </c>
      <c r="D38" s="21" t="s">
        <v>315</v>
      </c>
      <c r="E38" s="33" t="s">
        <v>401</v>
      </c>
      <c r="F38" s="21" t="s">
        <v>306</v>
      </c>
      <c r="G38" s="33" t="s">
        <v>312</v>
      </c>
      <c r="H38" s="21" t="s">
        <v>313</v>
      </c>
      <c r="I38" s="21" t="s">
        <v>308</v>
      </c>
      <c r="J38" s="33" t="s">
        <v>402</v>
      </c>
    </row>
    <row r="39" ht="18.75" customHeight="1" spans="1:10">
      <c r="A39" s="219" t="s">
        <v>257</v>
      </c>
      <c r="B39" s="21" t="s">
        <v>396</v>
      </c>
      <c r="C39" s="21" t="s">
        <v>303</v>
      </c>
      <c r="D39" s="21" t="s">
        <v>318</v>
      </c>
      <c r="E39" s="33" t="s">
        <v>319</v>
      </c>
      <c r="F39" s="21" t="s">
        <v>306</v>
      </c>
      <c r="G39" s="33" t="s">
        <v>403</v>
      </c>
      <c r="H39" s="21" t="s">
        <v>322</v>
      </c>
      <c r="I39" s="21" t="s">
        <v>308</v>
      </c>
      <c r="J39" s="33" t="s">
        <v>404</v>
      </c>
    </row>
    <row r="40" ht="18.75" customHeight="1" spans="1:10">
      <c r="A40" s="219" t="s">
        <v>257</v>
      </c>
      <c r="B40" s="21" t="s">
        <v>396</v>
      </c>
      <c r="C40" s="21" t="s">
        <v>324</v>
      </c>
      <c r="D40" s="21" t="s">
        <v>325</v>
      </c>
      <c r="E40" s="33" t="s">
        <v>405</v>
      </c>
      <c r="F40" s="21" t="s">
        <v>306</v>
      </c>
      <c r="G40" s="33" t="s">
        <v>312</v>
      </c>
      <c r="H40" s="21" t="s">
        <v>313</v>
      </c>
      <c r="I40" s="21" t="s">
        <v>308</v>
      </c>
      <c r="J40" s="33" t="s">
        <v>406</v>
      </c>
    </row>
    <row r="41" ht="18.75" customHeight="1" spans="1:10">
      <c r="A41" s="219" t="s">
        <v>257</v>
      </c>
      <c r="B41" s="21" t="s">
        <v>396</v>
      </c>
      <c r="C41" s="21" t="s">
        <v>324</v>
      </c>
      <c r="D41" s="21" t="s">
        <v>407</v>
      </c>
      <c r="E41" s="33" t="s">
        <v>408</v>
      </c>
      <c r="F41" s="21" t="s">
        <v>306</v>
      </c>
      <c r="G41" s="33" t="s">
        <v>168</v>
      </c>
      <c r="H41" s="21" t="s">
        <v>409</v>
      </c>
      <c r="I41" s="21" t="s">
        <v>308</v>
      </c>
      <c r="J41" s="33" t="s">
        <v>410</v>
      </c>
    </row>
    <row r="42" ht="18.75" customHeight="1" spans="1:10">
      <c r="A42" s="219" t="s">
        <v>257</v>
      </c>
      <c r="B42" s="21" t="s">
        <v>396</v>
      </c>
      <c r="C42" s="21" t="s">
        <v>329</v>
      </c>
      <c r="D42" s="21" t="s">
        <v>330</v>
      </c>
      <c r="E42" s="33" t="s">
        <v>411</v>
      </c>
      <c r="F42" s="21" t="s">
        <v>320</v>
      </c>
      <c r="G42" s="33" t="s">
        <v>332</v>
      </c>
      <c r="H42" s="21" t="s">
        <v>313</v>
      </c>
      <c r="I42" s="21" t="s">
        <v>308</v>
      </c>
      <c r="J42" s="33" t="s">
        <v>412</v>
      </c>
    </row>
    <row r="43" ht="18.75" customHeight="1" spans="1:10">
      <c r="A43" s="219" t="s">
        <v>279</v>
      </c>
      <c r="B43" s="118" t="s">
        <v>413</v>
      </c>
      <c r="C43" s="21"/>
      <c r="D43" s="21" t="s">
        <v>304</v>
      </c>
      <c r="E43" s="33" t="s">
        <v>414</v>
      </c>
      <c r="F43" s="21" t="s">
        <v>320</v>
      </c>
      <c r="G43" s="33" t="s">
        <v>415</v>
      </c>
      <c r="H43" s="21" t="s">
        <v>353</v>
      </c>
      <c r="I43" s="21" t="s">
        <v>308</v>
      </c>
      <c r="J43" s="33" t="s">
        <v>416</v>
      </c>
    </row>
    <row r="44" ht="18.75" customHeight="1" spans="1:10">
      <c r="A44" s="219" t="s">
        <v>279</v>
      </c>
      <c r="B44" s="119"/>
      <c r="C44" s="21"/>
      <c r="D44" s="21" t="s">
        <v>304</v>
      </c>
      <c r="E44" s="33" t="s">
        <v>417</v>
      </c>
      <c r="F44" s="21" t="s">
        <v>320</v>
      </c>
      <c r="G44" s="33" t="s">
        <v>165</v>
      </c>
      <c r="H44" s="21" t="s">
        <v>380</v>
      </c>
      <c r="I44" s="21" t="s">
        <v>308</v>
      </c>
      <c r="J44" s="33" t="s">
        <v>418</v>
      </c>
    </row>
    <row r="45" ht="18.75" customHeight="1" spans="1:10">
      <c r="A45" s="219" t="s">
        <v>279</v>
      </c>
      <c r="B45" s="119"/>
      <c r="C45" s="21"/>
      <c r="D45" s="21" t="s">
        <v>310</v>
      </c>
      <c r="E45" s="33" t="s">
        <v>419</v>
      </c>
      <c r="F45" s="21" t="s">
        <v>320</v>
      </c>
      <c r="G45" s="33" t="s">
        <v>312</v>
      </c>
      <c r="H45" s="21" t="s">
        <v>313</v>
      </c>
      <c r="I45" s="21" t="s">
        <v>308</v>
      </c>
      <c r="J45" s="33" t="s">
        <v>420</v>
      </c>
    </row>
    <row r="46" ht="18.75" customHeight="1" spans="1:10">
      <c r="A46" s="219" t="s">
        <v>279</v>
      </c>
      <c r="B46" s="119"/>
      <c r="C46" s="21"/>
      <c r="D46" s="21" t="s">
        <v>315</v>
      </c>
      <c r="E46" s="33" t="s">
        <v>421</v>
      </c>
      <c r="F46" s="21" t="s">
        <v>306</v>
      </c>
      <c r="G46" s="33" t="s">
        <v>312</v>
      </c>
      <c r="H46" s="21" t="s">
        <v>313</v>
      </c>
      <c r="I46" s="21" t="s">
        <v>308</v>
      </c>
      <c r="J46" s="33" t="s">
        <v>422</v>
      </c>
    </row>
    <row r="47" ht="18.75" customHeight="1" spans="1:10">
      <c r="A47" s="219" t="s">
        <v>279</v>
      </c>
      <c r="B47" s="119"/>
      <c r="C47" s="21"/>
      <c r="D47" s="21" t="s">
        <v>318</v>
      </c>
      <c r="E47" s="33" t="s">
        <v>319</v>
      </c>
      <c r="F47" s="21" t="s">
        <v>306</v>
      </c>
      <c r="G47" s="33" t="s">
        <v>423</v>
      </c>
      <c r="H47" s="21" t="s">
        <v>424</v>
      </c>
      <c r="I47" s="21" t="s">
        <v>308</v>
      </c>
      <c r="J47" s="33" t="s">
        <v>425</v>
      </c>
    </row>
    <row r="48" ht="18.75" customHeight="1" spans="1:10">
      <c r="A48" s="219" t="s">
        <v>279</v>
      </c>
      <c r="B48" s="119"/>
      <c r="C48" s="21"/>
      <c r="D48" s="21" t="s">
        <v>325</v>
      </c>
      <c r="E48" s="33" t="s">
        <v>426</v>
      </c>
      <c r="F48" s="21" t="s">
        <v>306</v>
      </c>
      <c r="G48" s="33" t="s">
        <v>427</v>
      </c>
      <c r="H48" s="21" t="s">
        <v>359</v>
      </c>
      <c r="I48" s="21" t="s">
        <v>308</v>
      </c>
      <c r="J48" s="33" t="s">
        <v>428</v>
      </c>
    </row>
    <row r="49" ht="18.75" customHeight="1" spans="1:10">
      <c r="A49" s="219" t="s">
        <v>279</v>
      </c>
      <c r="B49" s="120"/>
      <c r="C49" s="21" t="s">
        <v>329</v>
      </c>
      <c r="D49" s="21" t="s">
        <v>330</v>
      </c>
      <c r="E49" s="33" t="s">
        <v>392</v>
      </c>
      <c r="F49" s="21" t="s">
        <v>320</v>
      </c>
      <c r="G49" s="33" t="s">
        <v>332</v>
      </c>
      <c r="H49" s="21" t="s">
        <v>313</v>
      </c>
      <c r="I49" s="21" t="s">
        <v>308</v>
      </c>
      <c r="J49" s="33" t="s">
        <v>429</v>
      </c>
    </row>
    <row r="50" ht="18.75" customHeight="1" spans="1:10">
      <c r="A50" s="219" t="s">
        <v>281</v>
      </c>
      <c r="B50" s="21" t="s">
        <v>430</v>
      </c>
      <c r="C50" s="21" t="s">
        <v>303</v>
      </c>
      <c r="D50" s="21" t="s">
        <v>304</v>
      </c>
      <c r="E50" s="33" t="s">
        <v>431</v>
      </c>
      <c r="F50" s="21" t="s">
        <v>306</v>
      </c>
      <c r="G50" s="33" t="s">
        <v>168</v>
      </c>
      <c r="H50" s="21" t="s">
        <v>307</v>
      </c>
      <c r="I50" s="21" t="s">
        <v>308</v>
      </c>
      <c r="J50" s="33" t="s">
        <v>432</v>
      </c>
    </row>
    <row r="51" ht="18.75" customHeight="1" spans="1:10">
      <c r="A51" s="219" t="s">
        <v>281</v>
      </c>
      <c r="B51" s="21" t="s">
        <v>430</v>
      </c>
      <c r="C51" s="21" t="s">
        <v>303</v>
      </c>
      <c r="D51" s="21" t="s">
        <v>304</v>
      </c>
      <c r="E51" s="33" t="s">
        <v>433</v>
      </c>
      <c r="F51" s="21" t="s">
        <v>320</v>
      </c>
      <c r="G51" s="33" t="s">
        <v>165</v>
      </c>
      <c r="H51" s="21" t="s">
        <v>380</v>
      </c>
      <c r="I51" s="21" t="s">
        <v>308</v>
      </c>
      <c r="J51" s="33" t="s">
        <v>434</v>
      </c>
    </row>
    <row r="52" ht="18.75" customHeight="1" spans="1:10">
      <c r="A52" s="219" t="s">
        <v>281</v>
      </c>
      <c r="B52" s="21" t="s">
        <v>430</v>
      </c>
      <c r="C52" s="21" t="s">
        <v>303</v>
      </c>
      <c r="D52" s="21" t="s">
        <v>310</v>
      </c>
      <c r="E52" s="33" t="s">
        <v>435</v>
      </c>
      <c r="F52" s="21" t="s">
        <v>306</v>
      </c>
      <c r="G52" s="33" t="s">
        <v>312</v>
      </c>
      <c r="H52" s="21" t="s">
        <v>313</v>
      </c>
      <c r="I52" s="21" t="s">
        <v>308</v>
      </c>
      <c r="J52" s="33" t="s">
        <v>436</v>
      </c>
    </row>
    <row r="53" ht="18.75" customHeight="1" spans="1:10">
      <c r="A53" s="219" t="s">
        <v>281</v>
      </c>
      <c r="B53" s="21" t="s">
        <v>430</v>
      </c>
      <c r="C53" s="21" t="s">
        <v>303</v>
      </c>
      <c r="D53" s="21" t="s">
        <v>315</v>
      </c>
      <c r="E53" s="33" t="s">
        <v>437</v>
      </c>
      <c r="F53" s="21" t="s">
        <v>306</v>
      </c>
      <c r="G53" s="33" t="s">
        <v>312</v>
      </c>
      <c r="H53" s="21" t="s">
        <v>313</v>
      </c>
      <c r="I53" s="21" t="s">
        <v>308</v>
      </c>
      <c r="J53" s="33" t="s">
        <v>438</v>
      </c>
    </row>
    <row r="54" ht="18.75" customHeight="1" spans="1:10">
      <c r="A54" s="219" t="s">
        <v>281</v>
      </c>
      <c r="B54" s="21" t="s">
        <v>430</v>
      </c>
      <c r="C54" s="21" t="s">
        <v>303</v>
      </c>
      <c r="D54" s="21" t="s">
        <v>318</v>
      </c>
      <c r="E54" s="33" t="s">
        <v>319</v>
      </c>
      <c r="F54" s="21" t="s">
        <v>306</v>
      </c>
      <c r="G54" s="33" t="s">
        <v>439</v>
      </c>
      <c r="H54" s="21" t="s">
        <v>322</v>
      </c>
      <c r="I54" s="21" t="s">
        <v>308</v>
      </c>
      <c r="J54" s="33" t="s">
        <v>440</v>
      </c>
    </row>
    <row r="55" ht="18.75" customHeight="1" spans="1:10">
      <c r="A55" s="219" t="s">
        <v>281</v>
      </c>
      <c r="B55" s="21" t="s">
        <v>430</v>
      </c>
      <c r="C55" s="21" t="s">
        <v>324</v>
      </c>
      <c r="D55" s="21" t="s">
        <v>325</v>
      </c>
      <c r="E55" s="33" t="s">
        <v>441</v>
      </c>
      <c r="F55" s="21" t="s">
        <v>320</v>
      </c>
      <c r="G55" s="33" t="s">
        <v>332</v>
      </c>
      <c r="H55" s="21" t="s">
        <v>313</v>
      </c>
      <c r="I55" s="21" t="s">
        <v>308</v>
      </c>
      <c r="J55" s="33" t="s">
        <v>442</v>
      </c>
    </row>
    <row r="56" ht="18.75" customHeight="1" spans="1:10">
      <c r="A56" s="219" t="s">
        <v>281</v>
      </c>
      <c r="B56" s="21" t="s">
        <v>430</v>
      </c>
      <c r="C56" s="21" t="s">
        <v>329</v>
      </c>
      <c r="D56" s="21" t="s">
        <v>330</v>
      </c>
      <c r="E56" s="33" t="s">
        <v>392</v>
      </c>
      <c r="F56" s="21" t="s">
        <v>320</v>
      </c>
      <c r="G56" s="33" t="s">
        <v>332</v>
      </c>
      <c r="H56" s="21" t="s">
        <v>313</v>
      </c>
      <c r="I56" s="21" t="s">
        <v>308</v>
      </c>
      <c r="J56" s="33" t="s">
        <v>443</v>
      </c>
    </row>
    <row r="57" ht="18.75" customHeight="1" spans="1:10">
      <c r="A57" s="220" t="s">
        <v>264</v>
      </c>
      <c r="B57" s="118" t="s">
        <v>444</v>
      </c>
      <c r="C57" s="21" t="s">
        <v>303</v>
      </c>
      <c r="D57" s="21" t="s">
        <v>304</v>
      </c>
      <c r="E57" s="33" t="s">
        <v>445</v>
      </c>
      <c r="F57" s="21" t="s">
        <v>320</v>
      </c>
      <c r="G57" s="33" t="s">
        <v>398</v>
      </c>
      <c r="H57" s="21" t="s">
        <v>353</v>
      </c>
      <c r="I57" s="21" t="s">
        <v>308</v>
      </c>
      <c r="J57" s="33" t="s">
        <v>446</v>
      </c>
    </row>
    <row r="58" ht="18.75" customHeight="1" spans="1:10">
      <c r="A58" s="122"/>
      <c r="B58" s="119"/>
      <c r="C58" s="21" t="s">
        <v>303</v>
      </c>
      <c r="D58" s="21" t="s">
        <v>310</v>
      </c>
      <c r="E58" s="33" t="s">
        <v>447</v>
      </c>
      <c r="F58" s="21" t="s">
        <v>306</v>
      </c>
      <c r="G58" s="33" t="s">
        <v>312</v>
      </c>
      <c r="H58" s="21" t="s">
        <v>313</v>
      </c>
      <c r="I58" s="21" t="s">
        <v>308</v>
      </c>
      <c r="J58" s="33" t="s">
        <v>448</v>
      </c>
    </row>
    <row r="59" ht="18.75" customHeight="1" spans="1:10">
      <c r="A59" s="122"/>
      <c r="B59" s="119"/>
      <c r="C59" s="21" t="s">
        <v>303</v>
      </c>
      <c r="D59" s="21" t="s">
        <v>315</v>
      </c>
      <c r="E59" s="33" t="s">
        <v>449</v>
      </c>
      <c r="F59" s="21" t="s">
        <v>306</v>
      </c>
      <c r="G59" s="33" t="s">
        <v>312</v>
      </c>
      <c r="H59" s="21" t="s">
        <v>313</v>
      </c>
      <c r="I59" s="21" t="s">
        <v>308</v>
      </c>
      <c r="J59" s="33" t="s">
        <v>450</v>
      </c>
    </row>
    <row r="60" ht="18.75" customHeight="1" spans="1:10">
      <c r="A60" s="122"/>
      <c r="B60" s="119"/>
      <c r="C60" s="21" t="s">
        <v>303</v>
      </c>
      <c r="D60" s="21" t="s">
        <v>318</v>
      </c>
      <c r="E60" s="33" t="s">
        <v>319</v>
      </c>
      <c r="F60" s="21" t="s">
        <v>306</v>
      </c>
      <c r="G60" s="33" t="s">
        <v>451</v>
      </c>
      <c r="H60" s="21" t="s">
        <v>322</v>
      </c>
      <c r="I60" s="21" t="s">
        <v>308</v>
      </c>
      <c r="J60" s="33" t="s">
        <v>452</v>
      </c>
    </row>
    <row r="61" ht="18.75" customHeight="1" spans="1:10">
      <c r="A61" s="122"/>
      <c r="B61" s="119"/>
      <c r="C61" s="21" t="s">
        <v>324</v>
      </c>
      <c r="D61" s="21" t="s">
        <v>325</v>
      </c>
      <c r="E61" s="33" t="s">
        <v>453</v>
      </c>
      <c r="F61" s="21" t="s">
        <v>320</v>
      </c>
      <c r="G61" s="33" t="s">
        <v>312</v>
      </c>
      <c r="H61" s="21" t="s">
        <v>313</v>
      </c>
      <c r="I61" s="21" t="s">
        <v>308</v>
      </c>
      <c r="J61" s="33" t="s">
        <v>454</v>
      </c>
    </row>
    <row r="62" ht="18.75" customHeight="1" spans="1:10">
      <c r="A62" s="122"/>
      <c r="B62" s="119"/>
      <c r="C62" s="21" t="s">
        <v>324</v>
      </c>
      <c r="D62" s="21" t="s">
        <v>407</v>
      </c>
      <c r="E62" s="33" t="s">
        <v>455</v>
      </c>
      <c r="F62" s="21" t="s">
        <v>320</v>
      </c>
      <c r="G62" s="33" t="s">
        <v>312</v>
      </c>
      <c r="H62" s="21" t="s">
        <v>313</v>
      </c>
      <c r="I62" s="21" t="s">
        <v>308</v>
      </c>
      <c r="J62" s="33" t="s">
        <v>456</v>
      </c>
    </row>
    <row r="63" ht="18.75" customHeight="1" spans="1:10">
      <c r="A63" s="122"/>
      <c r="B63" s="119"/>
      <c r="C63" s="21" t="s">
        <v>329</v>
      </c>
      <c r="D63" s="21" t="s">
        <v>330</v>
      </c>
      <c r="E63" s="33" t="s">
        <v>457</v>
      </c>
      <c r="F63" s="21" t="s">
        <v>320</v>
      </c>
      <c r="G63" s="33" t="s">
        <v>364</v>
      </c>
      <c r="H63" s="21" t="s">
        <v>313</v>
      </c>
      <c r="I63" s="21" t="s">
        <v>308</v>
      </c>
      <c r="J63" s="33" t="s">
        <v>458</v>
      </c>
    </row>
    <row r="64" ht="18.75" customHeight="1" spans="1:10">
      <c r="A64" s="123"/>
      <c r="B64" s="120"/>
      <c r="C64" s="21" t="s">
        <v>329</v>
      </c>
      <c r="D64" s="21" t="s">
        <v>330</v>
      </c>
      <c r="E64" s="33" t="s">
        <v>459</v>
      </c>
      <c r="F64" s="21" t="s">
        <v>320</v>
      </c>
      <c r="G64" s="33" t="s">
        <v>364</v>
      </c>
      <c r="H64" s="21" t="s">
        <v>313</v>
      </c>
      <c r="I64" s="21" t="s">
        <v>308</v>
      </c>
      <c r="J64" s="33" t="s">
        <v>460</v>
      </c>
    </row>
    <row r="65" ht="18.75" customHeight="1" spans="1:10">
      <c r="A65" s="219" t="s">
        <v>277</v>
      </c>
      <c r="B65" s="118" t="s">
        <v>461</v>
      </c>
      <c r="C65" s="21" t="s">
        <v>303</v>
      </c>
      <c r="D65" s="21" t="s">
        <v>304</v>
      </c>
      <c r="E65" s="33" t="s">
        <v>462</v>
      </c>
      <c r="F65" s="21" t="s">
        <v>320</v>
      </c>
      <c r="G65" s="33" t="s">
        <v>336</v>
      </c>
      <c r="H65" s="21" t="s">
        <v>353</v>
      </c>
      <c r="I65" s="21" t="s">
        <v>308</v>
      </c>
      <c r="J65" s="33" t="s">
        <v>463</v>
      </c>
    </row>
    <row r="66" ht="18.75" customHeight="1" spans="1:10">
      <c r="A66" s="219" t="s">
        <v>277</v>
      </c>
      <c r="B66" s="119"/>
      <c r="C66" s="21" t="s">
        <v>303</v>
      </c>
      <c r="D66" s="21" t="s">
        <v>310</v>
      </c>
      <c r="E66" s="33" t="s">
        <v>338</v>
      </c>
      <c r="F66" s="21" t="s">
        <v>306</v>
      </c>
      <c r="G66" s="33" t="s">
        <v>312</v>
      </c>
      <c r="H66" s="21" t="s">
        <v>313</v>
      </c>
      <c r="I66" s="21" t="s">
        <v>308</v>
      </c>
      <c r="J66" s="33" t="s">
        <v>464</v>
      </c>
    </row>
    <row r="67" ht="18.75" customHeight="1" spans="1:10">
      <c r="A67" s="219" t="s">
        <v>277</v>
      </c>
      <c r="B67" s="119"/>
      <c r="C67" s="21" t="s">
        <v>303</v>
      </c>
      <c r="D67" s="21" t="s">
        <v>315</v>
      </c>
      <c r="E67" s="33" t="s">
        <v>465</v>
      </c>
      <c r="F67" s="21" t="s">
        <v>306</v>
      </c>
      <c r="G67" s="33" t="s">
        <v>312</v>
      </c>
      <c r="H67" s="21" t="s">
        <v>313</v>
      </c>
      <c r="I67" s="21" t="s">
        <v>308</v>
      </c>
      <c r="J67" s="33" t="s">
        <v>402</v>
      </c>
    </row>
    <row r="68" ht="18.75" customHeight="1" spans="1:10">
      <c r="A68" s="219" t="s">
        <v>277</v>
      </c>
      <c r="B68" s="119"/>
      <c r="C68" s="21" t="s">
        <v>303</v>
      </c>
      <c r="D68" s="21" t="s">
        <v>318</v>
      </c>
      <c r="E68" s="33" t="s">
        <v>319</v>
      </c>
      <c r="F68" s="21" t="s">
        <v>306</v>
      </c>
      <c r="G68" s="33" t="s">
        <v>466</v>
      </c>
      <c r="H68" s="21" t="s">
        <v>322</v>
      </c>
      <c r="I68" s="21" t="s">
        <v>308</v>
      </c>
      <c r="J68" s="33" t="s">
        <v>467</v>
      </c>
    </row>
    <row r="69" ht="18.75" customHeight="1" spans="1:10">
      <c r="A69" s="219" t="s">
        <v>277</v>
      </c>
      <c r="B69" s="119"/>
      <c r="C69" s="21" t="s">
        <v>324</v>
      </c>
      <c r="D69" s="21" t="s">
        <v>325</v>
      </c>
      <c r="E69" s="33" t="s">
        <v>468</v>
      </c>
      <c r="F69" s="21" t="s">
        <v>320</v>
      </c>
      <c r="G69" s="33" t="s">
        <v>327</v>
      </c>
      <c r="H69" s="21" t="s">
        <v>313</v>
      </c>
      <c r="I69" s="21" t="s">
        <v>308</v>
      </c>
      <c r="J69" s="33" t="s">
        <v>469</v>
      </c>
    </row>
    <row r="70" ht="18.75" customHeight="1" spans="1:10">
      <c r="A70" s="219" t="s">
        <v>277</v>
      </c>
      <c r="B70" s="119"/>
      <c r="C70" s="21" t="s">
        <v>324</v>
      </c>
      <c r="D70" s="21" t="s">
        <v>325</v>
      </c>
      <c r="E70" s="33" t="s">
        <v>470</v>
      </c>
      <c r="F70" s="21" t="s">
        <v>320</v>
      </c>
      <c r="G70" s="33" t="s">
        <v>345</v>
      </c>
      <c r="H70" s="21" t="s">
        <v>313</v>
      </c>
      <c r="I70" s="21" t="s">
        <v>308</v>
      </c>
      <c r="J70" s="33" t="s">
        <v>471</v>
      </c>
    </row>
    <row r="71" ht="18.75" customHeight="1" spans="1:10">
      <c r="A71" s="219" t="s">
        <v>277</v>
      </c>
      <c r="B71" s="120"/>
      <c r="C71" s="21" t="s">
        <v>329</v>
      </c>
      <c r="D71" s="21" t="s">
        <v>330</v>
      </c>
      <c r="E71" s="33" t="s">
        <v>347</v>
      </c>
      <c r="F71" s="21" t="s">
        <v>320</v>
      </c>
      <c r="G71" s="33" t="s">
        <v>332</v>
      </c>
      <c r="H71" s="21" t="s">
        <v>313</v>
      </c>
      <c r="I71" s="21" t="s">
        <v>308</v>
      </c>
      <c r="J71" s="33" t="s">
        <v>349</v>
      </c>
    </row>
    <row r="72" ht="18.75" customHeight="1" spans="1:10">
      <c r="A72" s="219" t="s">
        <v>285</v>
      </c>
      <c r="B72" s="118" t="s">
        <v>472</v>
      </c>
      <c r="C72" s="21" t="s">
        <v>303</v>
      </c>
      <c r="D72" s="21" t="s">
        <v>304</v>
      </c>
      <c r="E72" s="33" t="s">
        <v>473</v>
      </c>
      <c r="F72" s="21" t="s">
        <v>320</v>
      </c>
      <c r="G72" s="33" t="s">
        <v>474</v>
      </c>
      <c r="H72" s="21" t="s">
        <v>353</v>
      </c>
      <c r="I72" s="21" t="s">
        <v>308</v>
      </c>
      <c r="J72" s="33" t="s">
        <v>475</v>
      </c>
    </row>
    <row r="73" ht="18.75" customHeight="1" spans="1:10">
      <c r="A73" s="219" t="s">
        <v>285</v>
      </c>
      <c r="B73" s="119"/>
      <c r="C73" s="21" t="s">
        <v>303</v>
      </c>
      <c r="D73" s="21" t="s">
        <v>304</v>
      </c>
      <c r="E73" s="33" t="s">
        <v>476</v>
      </c>
      <c r="F73" s="21" t="s">
        <v>320</v>
      </c>
      <c r="G73" s="33" t="s">
        <v>477</v>
      </c>
      <c r="H73" s="21" t="s">
        <v>353</v>
      </c>
      <c r="I73" s="21" t="s">
        <v>308</v>
      </c>
      <c r="J73" s="33" t="s">
        <v>478</v>
      </c>
    </row>
    <row r="74" ht="18.75" customHeight="1" spans="1:10">
      <c r="A74" s="219" t="s">
        <v>285</v>
      </c>
      <c r="B74" s="119"/>
      <c r="C74" s="21" t="s">
        <v>303</v>
      </c>
      <c r="D74" s="21" t="s">
        <v>304</v>
      </c>
      <c r="E74" s="33" t="s">
        <v>479</v>
      </c>
      <c r="F74" s="21" t="s">
        <v>306</v>
      </c>
      <c r="G74" s="33" t="s">
        <v>480</v>
      </c>
      <c r="H74" s="21" t="s">
        <v>353</v>
      </c>
      <c r="I74" s="21" t="s">
        <v>308</v>
      </c>
      <c r="J74" s="33" t="s">
        <v>481</v>
      </c>
    </row>
    <row r="75" ht="18.75" customHeight="1" spans="1:10">
      <c r="A75" s="219" t="s">
        <v>285</v>
      </c>
      <c r="B75" s="119"/>
      <c r="C75" s="21" t="s">
        <v>303</v>
      </c>
      <c r="D75" s="21" t="s">
        <v>310</v>
      </c>
      <c r="E75" s="33" t="s">
        <v>338</v>
      </c>
      <c r="F75" s="21" t="s">
        <v>306</v>
      </c>
      <c r="G75" s="33" t="s">
        <v>312</v>
      </c>
      <c r="H75" s="21" t="s">
        <v>313</v>
      </c>
      <c r="I75" s="21" t="s">
        <v>308</v>
      </c>
      <c r="J75" s="33" t="s">
        <v>400</v>
      </c>
    </row>
    <row r="76" ht="18.75" customHeight="1" spans="1:10">
      <c r="A76" s="219" t="s">
        <v>285</v>
      </c>
      <c r="B76" s="119"/>
      <c r="C76" s="21" t="s">
        <v>303</v>
      </c>
      <c r="D76" s="21" t="s">
        <v>315</v>
      </c>
      <c r="E76" s="33" t="s">
        <v>340</v>
      </c>
      <c r="F76" s="21" t="s">
        <v>306</v>
      </c>
      <c r="G76" s="33" t="s">
        <v>312</v>
      </c>
      <c r="H76" s="21" t="s">
        <v>313</v>
      </c>
      <c r="I76" s="21" t="s">
        <v>308</v>
      </c>
      <c r="J76" s="33" t="s">
        <v>402</v>
      </c>
    </row>
    <row r="77" ht="18.75" customHeight="1" spans="1:10">
      <c r="A77" s="219" t="s">
        <v>285</v>
      </c>
      <c r="B77" s="119"/>
      <c r="C77" s="21" t="s">
        <v>303</v>
      </c>
      <c r="D77" s="21" t="s">
        <v>318</v>
      </c>
      <c r="E77" s="33" t="s">
        <v>319</v>
      </c>
      <c r="F77" s="21" t="s">
        <v>306</v>
      </c>
      <c r="G77" s="33" t="s">
        <v>482</v>
      </c>
      <c r="H77" s="21" t="s">
        <v>322</v>
      </c>
      <c r="I77" s="21" t="s">
        <v>308</v>
      </c>
      <c r="J77" s="33" t="s">
        <v>483</v>
      </c>
    </row>
    <row r="78" ht="18.75" customHeight="1" spans="1:10">
      <c r="A78" s="219" t="s">
        <v>285</v>
      </c>
      <c r="B78" s="119"/>
      <c r="C78" s="21" t="s">
        <v>324</v>
      </c>
      <c r="D78" s="21" t="s">
        <v>325</v>
      </c>
      <c r="E78" s="33" t="s">
        <v>405</v>
      </c>
      <c r="F78" s="21" t="s">
        <v>306</v>
      </c>
      <c r="G78" s="33" t="s">
        <v>312</v>
      </c>
      <c r="H78" s="21" t="s">
        <v>313</v>
      </c>
      <c r="I78" s="21" t="s">
        <v>308</v>
      </c>
      <c r="J78" s="33" t="s">
        <v>406</v>
      </c>
    </row>
    <row r="79" ht="18.75" customHeight="1" spans="1:10">
      <c r="A79" s="219" t="s">
        <v>285</v>
      </c>
      <c r="B79" s="119"/>
      <c r="C79" s="21" t="s">
        <v>324</v>
      </c>
      <c r="D79" s="21" t="s">
        <v>325</v>
      </c>
      <c r="E79" s="33" t="s">
        <v>484</v>
      </c>
      <c r="F79" s="21" t="s">
        <v>306</v>
      </c>
      <c r="G79" s="33" t="s">
        <v>312</v>
      </c>
      <c r="H79" s="21" t="s">
        <v>313</v>
      </c>
      <c r="I79" s="21" t="s">
        <v>308</v>
      </c>
      <c r="J79" s="33" t="s">
        <v>485</v>
      </c>
    </row>
    <row r="80" ht="18.75" customHeight="1" spans="1:10">
      <c r="A80" s="219" t="s">
        <v>285</v>
      </c>
      <c r="B80" s="119"/>
      <c r="C80" s="21" t="s">
        <v>324</v>
      </c>
      <c r="D80" s="21" t="s">
        <v>407</v>
      </c>
      <c r="E80" s="33" t="s">
        <v>408</v>
      </c>
      <c r="F80" s="21" t="s">
        <v>306</v>
      </c>
      <c r="G80" s="33" t="s">
        <v>168</v>
      </c>
      <c r="H80" s="21" t="s">
        <v>409</v>
      </c>
      <c r="I80" s="21" t="s">
        <v>308</v>
      </c>
      <c r="J80" s="33" t="s">
        <v>410</v>
      </c>
    </row>
    <row r="81" ht="18.75" customHeight="1" spans="1:10">
      <c r="A81" s="219" t="s">
        <v>285</v>
      </c>
      <c r="B81" s="119"/>
      <c r="C81" s="21" t="s">
        <v>329</v>
      </c>
      <c r="D81" s="21" t="s">
        <v>330</v>
      </c>
      <c r="E81" s="33" t="s">
        <v>486</v>
      </c>
      <c r="F81" s="21" t="s">
        <v>320</v>
      </c>
      <c r="G81" s="33" t="s">
        <v>348</v>
      </c>
      <c r="H81" s="21" t="s">
        <v>313</v>
      </c>
      <c r="I81" s="21" t="s">
        <v>308</v>
      </c>
      <c r="J81" s="33" t="s">
        <v>412</v>
      </c>
    </row>
    <row r="82" ht="18.75" customHeight="1" spans="1:10">
      <c r="A82" s="219" t="s">
        <v>285</v>
      </c>
      <c r="B82" s="120"/>
      <c r="C82" s="21" t="s">
        <v>329</v>
      </c>
      <c r="D82" s="21" t="s">
        <v>330</v>
      </c>
      <c r="E82" s="33" t="s">
        <v>487</v>
      </c>
      <c r="F82" s="21" t="s">
        <v>320</v>
      </c>
      <c r="G82" s="33" t="s">
        <v>332</v>
      </c>
      <c r="H82" s="21" t="s">
        <v>313</v>
      </c>
      <c r="I82" s="21" t="s">
        <v>308</v>
      </c>
      <c r="J82" s="33" t="s">
        <v>488</v>
      </c>
    </row>
  </sheetData>
  <mergeCells count="22">
    <mergeCell ref="A2:J2"/>
    <mergeCell ref="A3:H3"/>
    <mergeCell ref="A7:A12"/>
    <mergeCell ref="A13:A18"/>
    <mergeCell ref="A19:A27"/>
    <mergeCell ref="A28:A35"/>
    <mergeCell ref="A36:A42"/>
    <mergeCell ref="A43:A49"/>
    <mergeCell ref="A50:A56"/>
    <mergeCell ref="A57:A64"/>
    <mergeCell ref="A65:A71"/>
    <mergeCell ref="A72:A82"/>
    <mergeCell ref="B7:B12"/>
    <mergeCell ref="B13:B18"/>
    <mergeCell ref="B19:B27"/>
    <mergeCell ref="B28:B35"/>
    <mergeCell ref="B36:B42"/>
    <mergeCell ref="B43:B49"/>
    <mergeCell ref="B50:B56"/>
    <mergeCell ref="B57:B64"/>
    <mergeCell ref="B65:B71"/>
    <mergeCell ref="B72:B82"/>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34"/>
  <sheetViews>
    <sheetView showZeros="0" workbookViewId="0">
      <selection activeCell="A10" sqref="A10:F10"/>
    </sheetView>
  </sheetViews>
  <sheetFormatPr defaultColWidth="9.14285714285714" defaultRowHeight="14.25" customHeight="1" outlineLevelCol="5"/>
  <cols>
    <col min="1" max="1" width="32.1428571428571" customWidth="1"/>
    <col min="2" max="2" width="16.847619047619" customWidth="1"/>
    <col min="3" max="3" width="32.1428571428571" customWidth="1"/>
    <col min="4" max="6" width="28.5714285714286" customWidth="1"/>
  </cols>
  <sheetData>
    <row r="1" ht="15" customHeight="1" spans="1:6">
      <c r="A1" s="99">
        <v>1</v>
      </c>
      <c r="B1" s="100">
        <v>0</v>
      </c>
      <c r="C1" s="99">
        <v>1</v>
      </c>
      <c r="D1" s="101"/>
      <c r="E1" s="101"/>
      <c r="F1" s="39" t="s">
        <v>489</v>
      </c>
    </row>
    <row r="2" ht="32.25" customHeight="1" spans="1:6">
      <c r="A2" s="102" t="str">
        <f>"2025"&amp;"年部门政府性基金预算支出预算表"</f>
        <v>2025年部门政府性基金预算支出预算表</v>
      </c>
      <c r="B2" s="103" t="s">
        <v>490</v>
      </c>
      <c r="C2" s="104"/>
      <c r="D2" s="105"/>
      <c r="E2" s="105"/>
      <c r="F2" s="105"/>
    </row>
    <row r="3" ht="18.75" customHeight="1" spans="1:6">
      <c r="A3" s="7" t="str">
        <f>"单位名称："&amp;"永德县大雪山彝族拉祜族傣族乡中心校"</f>
        <v>单位名称：永德县大雪山彝族拉祜族傣族乡中心校</v>
      </c>
      <c r="B3" s="7" t="s">
        <v>491</v>
      </c>
      <c r="C3" s="99"/>
      <c r="D3" s="101"/>
      <c r="E3" s="101"/>
      <c r="F3" s="39" t="s">
        <v>1</v>
      </c>
    </row>
    <row r="4" ht="18.75" customHeight="1" spans="1:6">
      <c r="A4" s="106" t="s">
        <v>185</v>
      </c>
      <c r="B4" s="107" t="s">
        <v>73</v>
      </c>
      <c r="C4" s="108" t="s">
        <v>74</v>
      </c>
      <c r="D4" s="13" t="s">
        <v>492</v>
      </c>
      <c r="E4" s="13"/>
      <c r="F4" s="14"/>
    </row>
    <row r="5" ht="18.75" customHeight="1" spans="1:6">
      <c r="A5" s="109"/>
      <c r="B5" s="110"/>
      <c r="C5" s="96"/>
      <c r="D5" s="95" t="s">
        <v>56</v>
      </c>
      <c r="E5" s="95" t="s">
        <v>75</v>
      </c>
      <c r="F5" s="95" t="s">
        <v>76</v>
      </c>
    </row>
    <row r="6" ht="18.75" customHeight="1" spans="1:6">
      <c r="A6" s="109">
        <v>1</v>
      </c>
      <c r="B6" s="111" t="s">
        <v>165</v>
      </c>
      <c r="C6" s="96">
        <v>3</v>
      </c>
      <c r="D6" s="95">
        <v>4</v>
      </c>
      <c r="E6" s="95">
        <v>5</v>
      </c>
      <c r="F6" s="95">
        <v>6</v>
      </c>
    </row>
    <row r="7" ht="18.75" customHeight="1" spans="1:6">
      <c r="A7" s="112"/>
      <c r="B7" s="83"/>
      <c r="C7" s="83"/>
      <c r="D7" s="23"/>
      <c r="E7" s="23"/>
      <c r="F7" s="23"/>
    </row>
    <row r="8" ht="18.75" customHeight="1" spans="1:6">
      <c r="A8" s="112"/>
      <c r="B8" s="83"/>
      <c r="C8" s="83"/>
      <c r="D8" s="23"/>
      <c r="E8" s="23"/>
      <c r="F8" s="23"/>
    </row>
    <row r="9" ht="18.75" customHeight="1" spans="1:6">
      <c r="A9" s="113" t="s">
        <v>122</v>
      </c>
      <c r="B9" s="114" t="s">
        <v>122</v>
      </c>
      <c r="C9" s="115" t="s">
        <v>122</v>
      </c>
      <c r="D9" s="23"/>
      <c r="E9" s="23"/>
      <c r="F9" s="23"/>
    </row>
    <row r="10" customHeight="1" spans="1:6">
      <c r="A10" s="37" t="s">
        <v>493</v>
      </c>
      <c r="B10" s="37"/>
      <c r="C10" s="37"/>
      <c r="D10" s="37"/>
      <c r="E10" s="37"/>
      <c r="F10" s="37"/>
    </row>
    <row r="34" customHeight="1" spans="2:2">
      <c r="B34">
        <f>SUM(B7:B11)</f>
        <v>0</v>
      </c>
    </row>
  </sheetData>
  <mergeCells count="8">
    <mergeCell ref="A2:F2"/>
    <mergeCell ref="A3:C3"/>
    <mergeCell ref="D4:F4"/>
    <mergeCell ref="A9:C9"/>
    <mergeCell ref="A10:F10"/>
    <mergeCell ref="A4:A5"/>
    <mergeCell ref="B4:B5"/>
    <mergeCell ref="C4:C5"/>
  </mergeCells>
  <printOptions horizontalCentered="1"/>
  <pageMargins left="0.39" right="0.39" top="0.58" bottom="0.58"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34"/>
  <sheetViews>
    <sheetView showZeros="0" workbookViewId="0">
      <selection activeCell="A11" sqref="A11:Q11"/>
    </sheetView>
  </sheetViews>
  <sheetFormatPr defaultColWidth="9.14285714285714" defaultRowHeight="14.25" customHeight="1"/>
  <cols>
    <col min="1" max="1" width="39.1428571428571" customWidth="1"/>
    <col min="2" max="2" width="21.7142857142857" customWidth="1"/>
    <col min="3" max="3" width="35.2857142857143" customWidth="1"/>
    <col min="4" max="4" width="7.71428571428571" customWidth="1"/>
    <col min="5" max="5" width="10.2857142857143" customWidth="1"/>
    <col min="6" max="17" width="16.5714285714286" customWidth="1"/>
  </cols>
  <sheetData>
    <row r="1" ht="15" customHeight="1" spans="1:17">
      <c r="A1" s="29"/>
      <c r="B1" s="29"/>
      <c r="C1" s="29"/>
      <c r="D1" s="29"/>
      <c r="E1" s="29"/>
      <c r="F1" s="29"/>
      <c r="G1" s="29"/>
      <c r="H1" s="29"/>
      <c r="I1" s="29"/>
      <c r="J1" s="29"/>
      <c r="O1" s="38"/>
      <c r="P1" s="38"/>
      <c r="Q1" s="39" t="s">
        <v>494</v>
      </c>
    </row>
    <row r="2" ht="35.25" customHeight="1" spans="1:17">
      <c r="A2" s="58" t="str">
        <f>"2025"&amp;"年部门政府采购预算表"</f>
        <v>2025年部门政府采购预算表</v>
      </c>
      <c r="B2" s="6"/>
      <c r="C2" s="6"/>
      <c r="D2" s="6"/>
      <c r="E2" s="6"/>
      <c r="F2" s="6"/>
      <c r="G2" s="6"/>
      <c r="H2" s="6"/>
      <c r="I2" s="6"/>
      <c r="J2" s="6"/>
      <c r="K2" s="51"/>
      <c r="L2" s="6"/>
      <c r="M2" s="6"/>
      <c r="N2" s="6"/>
      <c r="O2" s="51"/>
      <c r="P2" s="51"/>
      <c r="Q2" s="6"/>
    </row>
    <row r="3" ht="18.75" customHeight="1" spans="1:17">
      <c r="A3" s="41" t="str">
        <f>"单位名称："&amp;"永德县大雪山彝族拉祜族傣族乡中心校"</f>
        <v>单位名称：永德县大雪山彝族拉祜族傣族乡中心校</v>
      </c>
      <c r="B3" s="94"/>
      <c r="C3" s="94"/>
      <c r="D3" s="94"/>
      <c r="E3" s="94"/>
      <c r="F3" s="94"/>
      <c r="G3" s="94"/>
      <c r="H3" s="94"/>
      <c r="I3" s="94"/>
      <c r="J3" s="94"/>
      <c r="O3" s="63"/>
      <c r="P3" s="63"/>
      <c r="Q3" s="39" t="s">
        <v>171</v>
      </c>
    </row>
    <row r="4" ht="18.75" customHeight="1" spans="1:17">
      <c r="A4" s="11" t="s">
        <v>495</v>
      </c>
      <c r="B4" s="73" t="s">
        <v>496</v>
      </c>
      <c r="C4" s="73" t="s">
        <v>497</v>
      </c>
      <c r="D4" s="73" t="s">
        <v>498</v>
      </c>
      <c r="E4" s="73" t="s">
        <v>499</v>
      </c>
      <c r="F4" s="73" t="s">
        <v>500</v>
      </c>
      <c r="G4" s="44" t="s">
        <v>192</v>
      </c>
      <c r="H4" s="44"/>
      <c r="I4" s="44"/>
      <c r="J4" s="44"/>
      <c r="K4" s="75"/>
      <c r="L4" s="44"/>
      <c r="M4" s="44"/>
      <c r="N4" s="44"/>
      <c r="O4" s="64"/>
      <c r="P4" s="75"/>
      <c r="Q4" s="45"/>
    </row>
    <row r="5" ht="18.75" customHeight="1" spans="1:17">
      <c r="A5" s="16"/>
      <c r="B5" s="76"/>
      <c r="C5" s="76"/>
      <c r="D5" s="76"/>
      <c r="E5" s="76"/>
      <c r="F5" s="76"/>
      <c r="G5" s="76" t="s">
        <v>56</v>
      </c>
      <c r="H5" s="76" t="s">
        <v>59</v>
      </c>
      <c r="I5" s="76" t="s">
        <v>501</v>
      </c>
      <c r="J5" s="76" t="s">
        <v>502</v>
      </c>
      <c r="K5" s="77" t="s">
        <v>503</v>
      </c>
      <c r="L5" s="90" t="s">
        <v>78</v>
      </c>
      <c r="M5" s="90"/>
      <c r="N5" s="90"/>
      <c r="O5" s="91"/>
      <c r="P5" s="92"/>
      <c r="Q5" s="78"/>
    </row>
    <row r="6" ht="30" customHeight="1" spans="1:17">
      <c r="A6" s="18"/>
      <c r="B6" s="78"/>
      <c r="C6" s="78"/>
      <c r="D6" s="78"/>
      <c r="E6" s="78"/>
      <c r="F6" s="78"/>
      <c r="G6" s="78"/>
      <c r="H6" s="78" t="s">
        <v>58</v>
      </c>
      <c r="I6" s="78"/>
      <c r="J6" s="78"/>
      <c r="K6" s="79"/>
      <c r="L6" s="78" t="s">
        <v>58</v>
      </c>
      <c r="M6" s="78" t="s">
        <v>65</v>
      </c>
      <c r="N6" s="78" t="s">
        <v>200</v>
      </c>
      <c r="O6" s="93" t="s">
        <v>67</v>
      </c>
      <c r="P6" s="79" t="s">
        <v>68</v>
      </c>
      <c r="Q6" s="78" t="s">
        <v>69</v>
      </c>
    </row>
    <row r="7" ht="18.75" customHeight="1" spans="1:17">
      <c r="A7" s="32">
        <v>1</v>
      </c>
      <c r="B7" s="95">
        <v>2</v>
      </c>
      <c r="C7" s="95">
        <v>3</v>
      </c>
      <c r="D7" s="95">
        <v>4</v>
      </c>
      <c r="E7" s="95">
        <v>5</v>
      </c>
      <c r="F7" s="95">
        <v>6</v>
      </c>
      <c r="G7" s="96">
        <v>7</v>
      </c>
      <c r="H7" s="96">
        <v>8</v>
      </c>
      <c r="I7" s="96">
        <v>9</v>
      </c>
      <c r="J7" s="96">
        <v>10</v>
      </c>
      <c r="K7" s="96">
        <v>11</v>
      </c>
      <c r="L7" s="96">
        <v>12</v>
      </c>
      <c r="M7" s="96">
        <v>13</v>
      </c>
      <c r="N7" s="96">
        <v>14</v>
      </c>
      <c r="O7" s="96">
        <v>15</v>
      </c>
      <c r="P7" s="96">
        <v>16</v>
      </c>
      <c r="Q7" s="96">
        <v>17</v>
      </c>
    </row>
    <row r="8" ht="18.75" customHeight="1" spans="1:17">
      <c r="A8" s="81"/>
      <c r="B8" s="82"/>
      <c r="C8" s="82"/>
      <c r="D8" s="82"/>
      <c r="E8" s="97"/>
      <c r="F8" s="23"/>
      <c r="G8" s="23"/>
      <c r="H8" s="23"/>
      <c r="I8" s="23"/>
      <c r="J8" s="23"/>
      <c r="K8" s="23"/>
      <c r="L8" s="23"/>
      <c r="M8" s="23"/>
      <c r="N8" s="23"/>
      <c r="O8" s="23"/>
      <c r="P8" s="23"/>
      <c r="Q8" s="23"/>
    </row>
    <row r="9" ht="18.75" customHeight="1" spans="1:17">
      <c r="A9" s="81"/>
      <c r="B9" s="82"/>
      <c r="C9" s="82"/>
      <c r="D9" s="82"/>
      <c r="E9" s="98"/>
      <c r="F9" s="23"/>
      <c r="G9" s="23"/>
      <c r="H9" s="23"/>
      <c r="I9" s="23"/>
      <c r="J9" s="23"/>
      <c r="K9" s="23"/>
      <c r="L9" s="23"/>
      <c r="M9" s="23"/>
      <c r="N9" s="23"/>
      <c r="O9" s="23"/>
      <c r="P9" s="23"/>
      <c r="Q9" s="23"/>
    </row>
    <row r="10" ht="18.75" customHeight="1" spans="1:17">
      <c r="A10" s="84" t="s">
        <v>122</v>
      </c>
      <c r="B10" s="85"/>
      <c r="C10" s="85"/>
      <c r="D10" s="85"/>
      <c r="E10" s="97"/>
      <c r="F10" s="23"/>
      <c r="G10" s="23"/>
      <c r="H10" s="23"/>
      <c r="I10" s="23"/>
      <c r="J10" s="23"/>
      <c r="K10" s="23"/>
      <c r="L10" s="23"/>
      <c r="M10" s="23"/>
      <c r="N10" s="23"/>
      <c r="O10" s="23"/>
      <c r="P10" s="23"/>
      <c r="Q10" s="23"/>
    </row>
    <row r="11" customHeight="1" spans="1:17">
      <c r="A11" s="37" t="s">
        <v>504</v>
      </c>
      <c r="B11" s="37"/>
      <c r="C11" s="37"/>
      <c r="D11" s="37"/>
      <c r="E11" s="37"/>
      <c r="F11" s="37"/>
      <c r="G11" s="37"/>
      <c r="H11" s="37"/>
      <c r="I11" s="37"/>
      <c r="J11" s="37"/>
      <c r="K11" s="37"/>
      <c r="L11" s="37"/>
      <c r="M11" s="37"/>
      <c r="N11" s="37"/>
      <c r="O11" s="37"/>
      <c r="P11" s="37"/>
      <c r="Q11" s="37"/>
    </row>
    <row r="34" customHeight="1" spans="2:2">
      <c r="B34">
        <f>SUM(B7:B11)</f>
        <v>2</v>
      </c>
    </row>
  </sheetData>
  <mergeCells count="17">
    <mergeCell ref="A2:Q2"/>
    <mergeCell ref="A3:F3"/>
    <mergeCell ref="G4:Q4"/>
    <mergeCell ref="L5:Q5"/>
    <mergeCell ref="A10:E10"/>
    <mergeCell ref="A11:Q11"/>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34"/>
  <sheetViews>
    <sheetView showZeros="0" workbookViewId="0">
      <selection activeCell="A11" sqref="A11:N11"/>
    </sheetView>
  </sheetViews>
  <sheetFormatPr defaultColWidth="9.14285714285714" defaultRowHeight="14.25" customHeight="1"/>
  <cols>
    <col min="1" max="1" width="31.4190476190476" customWidth="1"/>
    <col min="2" max="3" width="21.847619047619" customWidth="1"/>
    <col min="4" max="14" width="19" customWidth="1"/>
  </cols>
  <sheetData>
    <row r="1" ht="15" customHeight="1" spans="1:14">
      <c r="A1" s="62"/>
      <c r="B1" s="62"/>
      <c r="C1" s="68"/>
      <c r="D1" s="62"/>
      <c r="E1" s="62"/>
      <c r="F1" s="62"/>
      <c r="G1" s="62"/>
      <c r="H1" s="69"/>
      <c r="I1" s="62"/>
      <c r="J1" s="62"/>
      <c r="K1" s="62"/>
      <c r="L1" s="38"/>
      <c r="M1" s="87"/>
      <c r="N1" s="88" t="s">
        <v>505</v>
      </c>
    </row>
    <row r="2" ht="34.5" customHeight="1" spans="1:14">
      <c r="A2" s="40" t="str">
        <f>"2025"&amp;"年部门政府购买服务预算表"</f>
        <v>2025年部门政府购买服务预算表</v>
      </c>
      <c r="B2" s="70"/>
      <c r="C2" s="51"/>
      <c r="D2" s="70"/>
      <c r="E2" s="70"/>
      <c r="F2" s="70"/>
      <c r="G2" s="70"/>
      <c r="H2" s="71"/>
      <c r="I2" s="70"/>
      <c r="J2" s="70"/>
      <c r="K2" s="70"/>
      <c r="L2" s="51"/>
      <c r="M2" s="71"/>
      <c r="N2" s="70"/>
    </row>
    <row r="3" ht="18.75" customHeight="1" spans="1:14">
      <c r="A3" s="59" t="str">
        <f>"单位名称："&amp;"永德县大雪山彝族拉祜族傣族乡中心校"</f>
        <v>单位名称：永德县大雪山彝族拉祜族傣族乡中心校</v>
      </c>
      <c r="B3" s="60"/>
      <c r="C3" s="72"/>
      <c r="D3" s="60"/>
      <c r="E3" s="60"/>
      <c r="F3" s="60"/>
      <c r="G3" s="60"/>
      <c r="H3" s="69"/>
      <c r="I3" s="62"/>
      <c r="J3" s="62"/>
      <c r="K3" s="62"/>
      <c r="L3" s="63"/>
      <c r="M3" s="89"/>
      <c r="N3" s="88" t="s">
        <v>171</v>
      </c>
    </row>
    <row r="4" ht="18.75" customHeight="1" spans="1:14">
      <c r="A4" s="11" t="s">
        <v>495</v>
      </c>
      <c r="B4" s="73" t="s">
        <v>506</v>
      </c>
      <c r="C4" s="74" t="s">
        <v>507</v>
      </c>
      <c r="D4" s="44" t="s">
        <v>192</v>
      </c>
      <c r="E4" s="44"/>
      <c r="F4" s="44"/>
      <c r="G4" s="44"/>
      <c r="H4" s="75"/>
      <c r="I4" s="44"/>
      <c r="J4" s="44"/>
      <c r="K4" s="44"/>
      <c r="L4" s="64"/>
      <c r="M4" s="75"/>
      <c r="N4" s="45"/>
    </row>
    <row r="5" ht="18.75" customHeight="1" spans="1:14">
      <c r="A5" s="16"/>
      <c r="B5" s="76"/>
      <c r="C5" s="77"/>
      <c r="D5" s="76" t="s">
        <v>56</v>
      </c>
      <c r="E5" s="76" t="s">
        <v>59</v>
      </c>
      <c r="F5" s="76" t="s">
        <v>501</v>
      </c>
      <c r="G5" s="76" t="s">
        <v>502</v>
      </c>
      <c r="H5" s="77" t="s">
        <v>503</v>
      </c>
      <c r="I5" s="90" t="s">
        <v>78</v>
      </c>
      <c r="J5" s="90"/>
      <c r="K5" s="90"/>
      <c r="L5" s="91"/>
      <c r="M5" s="92"/>
      <c r="N5" s="78"/>
    </row>
    <row r="6" ht="26.25" customHeight="1" spans="1:14">
      <c r="A6" s="18"/>
      <c r="B6" s="78"/>
      <c r="C6" s="79"/>
      <c r="D6" s="78"/>
      <c r="E6" s="78"/>
      <c r="F6" s="78"/>
      <c r="G6" s="78"/>
      <c r="H6" s="79"/>
      <c r="I6" s="78" t="s">
        <v>58</v>
      </c>
      <c r="J6" s="78" t="s">
        <v>65</v>
      </c>
      <c r="K6" s="78" t="s">
        <v>200</v>
      </c>
      <c r="L6" s="93" t="s">
        <v>67</v>
      </c>
      <c r="M6" s="79" t="s">
        <v>68</v>
      </c>
      <c r="N6" s="78" t="s">
        <v>69</v>
      </c>
    </row>
    <row r="7" ht="18.75" customHeight="1" spans="1:14">
      <c r="A7" s="80">
        <v>1</v>
      </c>
      <c r="B7" s="80">
        <v>2</v>
      </c>
      <c r="C7" s="80">
        <v>3</v>
      </c>
      <c r="D7" s="80">
        <v>4</v>
      </c>
      <c r="E7" s="80">
        <v>5</v>
      </c>
      <c r="F7" s="80">
        <v>6</v>
      </c>
      <c r="G7" s="80">
        <v>7</v>
      </c>
      <c r="H7" s="80">
        <v>8</v>
      </c>
      <c r="I7" s="80">
        <v>9</v>
      </c>
      <c r="J7" s="80">
        <v>10</v>
      </c>
      <c r="K7" s="80">
        <v>11</v>
      </c>
      <c r="L7" s="80">
        <v>12</v>
      </c>
      <c r="M7" s="80">
        <v>13</v>
      </c>
      <c r="N7" s="80">
        <v>14</v>
      </c>
    </row>
    <row r="8" ht="18.75" customHeight="1" spans="1:14">
      <c r="A8" s="81"/>
      <c r="B8" s="82"/>
      <c r="C8" s="83"/>
      <c r="D8" s="23"/>
      <c r="E8" s="23"/>
      <c r="F8" s="23"/>
      <c r="G8" s="23"/>
      <c r="H8" s="23"/>
      <c r="I8" s="23"/>
      <c r="J8" s="23"/>
      <c r="K8" s="23"/>
      <c r="L8" s="23"/>
      <c r="M8" s="23"/>
      <c r="N8" s="23"/>
    </row>
    <row r="9" ht="18.75" customHeight="1" spans="1:14">
      <c r="A9" s="81"/>
      <c r="B9" s="82"/>
      <c r="C9" s="83"/>
      <c r="D9" s="23"/>
      <c r="E9" s="23"/>
      <c r="F9" s="23"/>
      <c r="G9" s="23"/>
      <c r="H9" s="23"/>
      <c r="I9" s="23"/>
      <c r="J9" s="23"/>
      <c r="K9" s="23"/>
      <c r="L9" s="23"/>
      <c r="M9" s="23"/>
      <c r="N9" s="23"/>
    </row>
    <row r="10" ht="18.75" customHeight="1" spans="1:14">
      <c r="A10" s="84" t="s">
        <v>122</v>
      </c>
      <c r="B10" s="85"/>
      <c r="C10" s="86"/>
      <c r="D10" s="23"/>
      <c r="E10" s="23"/>
      <c r="F10" s="23"/>
      <c r="G10" s="23"/>
      <c r="H10" s="23"/>
      <c r="I10" s="23"/>
      <c r="J10" s="23"/>
      <c r="K10" s="23"/>
      <c r="L10" s="23"/>
      <c r="M10" s="23"/>
      <c r="N10" s="23"/>
    </row>
    <row r="11" customHeight="1" spans="1:14">
      <c r="A11" s="37" t="s">
        <v>508</v>
      </c>
      <c r="B11" s="37"/>
      <c r="C11" s="37"/>
      <c r="D11" s="37"/>
      <c r="E11" s="37"/>
      <c r="F11" s="37"/>
      <c r="G11" s="37"/>
      <c r="H11" s="37"/>
      <c r="I11" s="37"/>
      <c r="J11" s="37"/>
      <c r="K11" s="37"/>
      <c r="L11" s="37"/>
      <c r="M11" s="37"/>
      <c r="N11" s="37"/>
    </row>
    <row r="34" customHeight="1" spans="2:2">
      <c r="B34">
        <f>SUM(B7:B11)</f>
        <v>2</v>
      </c>
    </row>
  </sheetData>
  <mergeCells count="14">
    <mergeCell ref="A2:N2"/>
    <mergeCell ref="A3:C3"/>
    <mergeCell ref="D4:N4"/>
    <mergeCell ref="I5:N5"/>
    <mergeCell ref="A10:C10"/>
    <mergeCell ref="A11:N11"/>
    <mergeCell ref="A4:A6"/>
    <mergeCell ref="B4:B6"/>
    <mergeCell ref="C4:C6"/>
    <mergeCell ref="D5:D6"/>
    <mergeCell ref="E5:E6"/>
    <mergeCell ref="F5:F6"/>
    <mergeCell ref="G5:G6"/>
    <mergeCell ref="H5:H6"/>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34"/>
  <sheetViews>
    <sheetView showZeros="0" workbookViewId="0">
      <selection activeCell="A9" sqref="A9:I9"/>
    </sheetView>
  </sheetViews>
  <sheetFormatPr defaultColWidth="9.14285714285714" defaultRowHeight="14.25" customHeight="1"/>
  <cols>
    <col min="1" max="1" width="37.7142857142857" customWidth="1"/>
    <col min="2" max="4" width="17.5714285714286" customWidth="1"/>
    <col min="5" max="9" width="15.7142857142857" customWidth="1"/>
  </cols>
  <sheetData>
    <row r="1" ht="15" customHeight="1" spans="1:9">
      <c r="A1" s="29"/>
      <c r="B1" s="29"/>
      <c r="C1" s="29"/>
      <c r="D1" s="57"/>
      <c r="G1" s="38"/>
      <c r="H1" s="38"/>
      <c r="I1" s="38" t="s">
        <v>509</v>
      </c>
    </row>
    <row r="2" ht="27.75" customHeight="1" spans="1:9">
      <c r="A2" s="58" t="str">
        <f>"2025"&amp;"年县对下转移支付预算表"</f>
        <v>2025年县对下转移支付预算表</v>
      </c>
      <c r="B2" s="6"/>
      <c r="C2" s="6"/>
      <c r="D2" s="6"/>
      <c r="E2" s="6"/>
      <c r="F2" s="6"/>
      <c r="G2" s="51"/>
      <c r="H2" s="51"/>
      <c r="I2" s="6"/>
    </row>
    <row r="3" ht="18.75" customHeight="1" spans="1:9">
      <c r="A3" s="59" t="str">
        <f>"单位名称："&amp;"永德县大雪山彝族拉祜族傣族乡中心校"</f>
        <v>单位名称：永德县大雪山彝族拉祜族傣族乡中心校</v>
      </c>
      <c r="B3" s="60"/>
      <c r="C3" s="60"/>
      <c r="D3" s="61"/>
      <c r="E3" s="62"/>
      <c r="G3" s="63"/>
      <c r="H3" s="63"/>
      <c r="I3" s="38" t="s">
        <v>171</v>
      </c>
    </row>
    <row r="4" ht="18.75" customHeight="1" spans="1:9">
      <c r="A4" s="30" t="s">
        <v>510</v>
      </c>
      <c r="B4" s="12" t="s">
        <v>192</v>
      </c>
      <c r="C4" s="13"/>
      <c r="D4" s="13"/>
      <c r="E4" s="12" t="s">
        <v>511</v>
      </c>
      <c r="F4" s="13"/>
      <c r="G4" s="64"/>
      <c r="H4" s="64"/>
      <c r="I4" s="14"/>
    </row>
    <row r="5" ht="18.75" customHeight="1" spans="1:9">
      <c r="A5" s="32"/>
      <c r="B5" s="31" t="s">
        <v>56</v>
      </c>
      <c r="C5" s="11" t="s">
        <v>59</v>
      </c>
      <c r="D5" s="65" t="s">
        <v>512</v>
      </c>
      <c r="E5" s="66" t="s">
        <v>513</v>
      </c>
      <c r="F5" s="66" t="s">
        <v>513</v>
      </c>
      <c r="G5" s="66" t="s">
        <v>513</v>
      </c>
      <c r="H5" s="66" t="s">
        <v>513</v>
      </c>
      <c r="I5" s="66" t="s">
        <v>513</v>
      </c>
    </row>
    <row r="6" ht="18.75" customHeight="1" spans="1:9">
      <c r="A6" s="66">
        <v>1</v>
      </c>
      <c r="B6" s="66">
        <v>2</v>
      </c>
      <c r="C6" s="66">
        <v>3</v>
      </c>
      <c r="D6" s="66">
        <v>4</v>
      </c>
      <c r="E6" s="66">
        <v>5</v>
      </c>
      <c r="F6" s="66">
        <v>6</v>
      </c>
      <c r="G6" s="66">
        <v>7</v>
      </c>
      <c r="H6" s="66">
        <v>8</v>
      </c>
      <c r="I6" s="66">
        <v>9</v>
      </c>
    </row>
    <row r="7" ht="18.75" customHeight="1" spans="1:9">
      <c r="A7" s="33"/>
      <c r="B7" s="23"/>
      <c r="C7" s="23"/>
      <c r="D7" s="23"/>
      <c r="E7" s="23"/>
      <c r="F7" s="23"/>
      <c r="G7" s="23"/>
      <c r="H7" s="23"/>
      <c r="I7" s="23"/>
    </row>
    <row r="8" ht="18.75" customHeight="1" spans="1:9">
      <c r="A8" s="33"/>
      <c r="B8" s="23"/>
      <c r="C8" s="23"/>
      <c r="D8" s="23"/>
      <c r="E8" s="23"/>
      <c r="F8" s="23"/>
      <c r="G8" s="23"/>
      <c r="H8" s="23"/>
      <c r="I8" s="23"/>
    </row>
    <row r="9" customHeight="1" spans="1:9">
      <c r="A9" s="37" t="s">
        <v>514</v>
      </c>
      <c r="B9" s="37"/>
      <c r="C9" s="37"/>
      <c r="D9" s="37"/>
      <c r="E9" s="37"/>
      <c r="F9" s="37"/>
      <c r="G9" s="37"/>
      <c r="H9" s="37"/>
      <c r="I9" s="37"/>
    </row>
    <row r="22" customHeight="1" spans="5:5">
      <c r="E22" s="67"/>
    </row>
    <row r="34" customHeight="1" spans="2:2">
      <c r="B34">
        <f>SUM(B7:B11)</f>
        <v>0</v>
      </c>
    </row>
  </sheetData>
  <mergeCells count="6">
    <mergeCell ref="A2:I2"/>
    <mergeCell ref="A3:E3"/>
    <mergeCell ref="B4:D4"/>
    <mergeCell ref="E4:I4"/>
    <mergeCell ref="A9:I9"/>
    <mergeCell ref="A4:A5"/>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34"/>
  <sheetViews>
    <sheetView showZeros="0" workbookViewId="0">
      <selection activeCell="A8" sqref="A8:J8"/>
    </sheetView>
  </sheetViews>
  <sheetFormatPr defaultColWidth="9.14285714285714" defaultRowHeight="12" customHeight="1"/>
  <cols>
    <col min="1" max="1" width="34.2857142857143" customWidth="1"/>
    <col min="2" max="2" width="29" customWidth="1"/>
    <col min="3" max="5" width="23.5714285714286" customWidth="1"/>
    <col min="6" max="6" width="11.2857142857143" customWidth="1"/>
    <col min="7" max="7" width="25.1428571428571" customWidth="1"/>
    <col min="8" max="8" width="15.5714285714286" customWidth="1"/>
    <col min="9" max="9" width="13.4190476190476" customWidth="1"/>
    <col min="10" max="10" width="18.847619047619" customWidth="1"/>
  </cols>
  <sheetData>
    <row r="1" ht="15" customHeight="1" spans="10:10">
      <c r="J1" s="38" t="s">
        <v>515</v>
      </c>
    </row>
    <row r="2" ht="36" customHeight="1" spans="1:10">
      <c r="A2" s="5" t="str">
        <f>"2025"&amp;"年县对下转移支付绩效目标表"</f>
        <v>2025年县对下转移支付绩效目标表</v>
      </c>
      <c r="B2" s="6"/>
      <c r="C2" s="6"/>
      <c r="D2" s="6"/>
      <c r="E2" s="6"/>
      <c r="F2" s="51"/>
      <c r="G2" s="6"/>
      <c r="H2" s="51"/>
      <c r="I2" s="51"/>
      <c r="J2" s="6"/>
    </row>
    <row r="3" ht="18.75" customHeight="1" spans="1:8">
      <c r="A3" s="7" t="str">
        <f>"单位名称："&amp;"永德县大雪山彝族拉祜族傣族乡中心校"</f>
        <v>单位名称：永德县大雪山彝族拉祜族傣族乡中心校</v>
      </c>
      <c r="B3" s="3"/>
      <c r="C3" s="3"/>
      <c r="D3" s="3"/>
      <c r="E3" s="3"/>
      <c r="F3" s="52"/>
      <c r="G3" s="3"/>
      <c r="H3" s="52"/>
    </row>
    <row r="4" ht="18.75" customHeight="1" spans="1:10">
      <c r="A4" s="46" t="s">
        <v>292</v>
      </c>
      <c r="B4" s="46" t="s">
        <v>293</v>
      </c>
      <c r="C4" s="46" t="s">
        <v>294</v>
      </c>
      <c r="D4" s="46" t="s">
        <v>295</v>
      </c>
      <c r="E4" s="46" t="s">
        <v>296</v>
      </c>
      <c r="F4" s="53" t="s">
        <v>297</v>
      </c>
      <c r="G4" s="46" t="s">
        <v>298</v>
      </c>
      <c r="H4" s="53" t="s">
        <v>299</v>
      </c>
      <c r="I4" s="53" t="s">
        <v>300</v>
      </c>
      <c r="J4" s="46" t="s">
        <v>301</v>
      </c>
    </row>
    <row r="5" ht="18.75" customHeight="1" spans="1:10">
      <c r="A5" s="46">
        <v>1</v>
      </c>
      <c r="B5" s="46">
        <v>2</v>
      </c>
      <c r="C5" s="46">
        <v>3</v>
      </c>
      <c r="D5" s="46">
        <v>4</v>
      </c>
      <c r="E5" s="46">
        <v>5</v>
      </c>
      <c r="F5" s="53">
        <v>6</v>
      </c>
      <c r="G5" s="46">
        <v>7</v>
      </c>
      <c r="H5" s="53">
        <v>8</v>
      </c>
      <c r="I5" s="53">
        <v>9</v>
      </c>
      <c r="J5" s="46">
        <v>10</v>
      </c>
    </row>
    <row r="6" ht="18.75" customHeight="1" spans="1:10">
      <c r="A6" s="21"/>
      <c r="B6" s="47"/>
      <c r="C6" s="47"/>
      <c r="D6" s="47"/>
      <c r="E6" s="54"/>
      <c r="F6" s="55"/>
      <c r="G6" s="54"/>
      <c r="H6" s="55"/>
      <c r="I6" s="55"/>
      <c r="J6" s="54"/>
    </row>
    <row r="7" ht="18.75" customHeight="1" spans="1:10">
      <c r="A7" s="21"/>
      <c r="B7" s="21"/>
      <c r="C7" s="21"/>
      <c r="D7" s="21"/>
      <c r="E7" s="21"/>
      <c r="F7" s="56"/>
      <c r="G7" s="21"/>
      <c r="H7" s="21"/>
      <c r="I7" s="21"/>
      <c r="J7" s="21"/>
    </row>
    <row r="8" ht="16" customHeight="1" spans="1:10">
      <c r="A8" s="37" t="s">
        <v>516</v>
      </c>
      <c r="B8" s="37"/>
      <c r="C8" s="37"/>
      <c r="D8" s="37"/>
      <c r="E8" s="37"/>
      <c r="F8" s="37"/>
      <c r="G8" s="37"/>
      <c r="H8" s="37"/>
      <c r="I8" s="37"/>
      <c r="J8" s="37"/>
    </row>
    <row r="34" customHeight="1" spans="2:2">
      <c r="B34">
        <f>SUM(B7:B11)</f>
        <v>0</v>
      </c>
    </row>
  </sheetData>
  <mergeCells count="3">
    <mergeCell ref="A2:J2"/>
    <mergeCell ref="A3:H3"/>
    <mergeCell ref="A8:J8"/>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34"/>
  <sheetViews>
    <sheetView showZeros="0" workbookViewId="0">
      <selection activeCell="A9" sqref="A9:H9"/>
    </sheetView>
  </sheetViews>
  <sheetFormatPr defaultColWidth="9.14285714285714" defaultRowHeight="12" customHeight="1" outlineLevelCol="7"/>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ht="15" customHeight="1" spans="1:8">
      <c r="A1" s="1"/>
      <c r="B1" s="1"/>
      <c r="C1" s="1"/>
      <c r="D1" s="1"/>
      <c r="E1" s="1"/>
      <c r="F1" s="1"/>
      <c r="G1" s="1"/>
      <c r="H1" s="39" t="s">
        <v>517</v>
      </c>
    </row>
    <row r="2" ht="34.5" customHeight="1" spans="1:8">
      <c r="A2" s="40" t="str">
        <f>"2025"&amp;"年新增资产配置表"</f>
        <v>2025年新增资产配置表</v>
      </c>
      <c r="B2" s="6"/>
      <c r="C2" s="6"/>
      <c r="D2" s="6"/>
      <c r="E2" s="6"/>
      <c r="F2" s="6"/>
      <c r="G2" s="6"/>
      <c r="H2" s="6"/>
    </row>
    <row r="3" ht="18.75" customHeight="1" spans="1:8">
      <c r="A3" s="41" t="str">
        <f>"单位名称："&amp;"永德县大雪山彝族拉祜族傣族乡中心校"</f>
        <v>单位名称：永德县大雪山彝族拉祜族傣族乡中心校</v>
      </c>
      <c r="B3" s="8"/>
      <c r="C3" s="3"/>
      <c r="H3" s="42" t="s">
        <v>171</v>
      </c>
    </row>
    <row r="4" ht="18.75" customHeight="1" spans="1:8">
      <c r="A4" s="11" t="s">
        <v>185</v>
      </c>
      <c r="B4" s="11" t="s">
        <v>518</v>
      </c>
      <c r="C4" s="11" t="s">
        <v>519</v>
      </c>
      <c r="D4" s="11" t="s">
        <v>520</v>
      </c>
      <c r="E4" s="11" t="s">
        <v>521</v>
      </c>
      <c r="F4" s="43" t="s">
        <v>522</v>
      </c>
      <c r="G4" s="44"/>
      <c r="H4" s="45"/>
    </row>
    <row r="5" ht="18.75" customHeight="1" spans="1:8">
      <c r="A5" s="18"/>
      <c r="B5" s="18"/>
      <c r="C5" s="18"/>
      <c r="D5" s="18"/>
      <c r="E5" s="18"/>
      <c r="F5" s="46" t="s">
        <v>499</v>
      </c>
      <c r="G5" s="46" t="s">
        <v>523</v>
      </c>
      <c r="H5" s="46" t="s">
        <v>524</v>
      </c>
    </row>
    <row r="6" ht="18.75" customHeight="1" spans="1:8">
      <c r="A6" s="46">
        <v>1</v>
      </c>
      <c r="B6" s="46">
        <v>2</v>
      </c>
      <c r="C6" s="46">
        <v>3</v>
      </c>
      <c r="D6" s="46">
        <v>4</v>
      </c>
      <c r="E6" s="46">
        <v>5</v>
      </c>
      <c r="F6" s="46">
        <v>6</v>
      </c>
      <c r="G6" s="46">
        <v>7</v>
      </c>
      <c r="H6" s="46">
        <v>8</v>
      </c>
    </row>
    <row r="7" ht="18.75" customHeight="1" spans="1:8">
      <c r="A7" s="47"/>
      <c r="B7" s="47"/>
      <c r="C7" s="33"/>
      <c r="D7" s="33"/>
      <c r="E7" s="33"/>
      <c r="F7" s="48"/>
      <c r="G7" s="23"/>
      <c r="H7" s="23"/>
    </row>
    <row r="8" ht="18.75" customHeight="1" spans="1:8">
      <c r="A8" s="25" t="s">
        <v>56</v>
      </c>
      <c r="B8" s="49"/>
      <c r="C8" s="49"/>
      <c r="D8" s="49"/>
      <c r="E8" s="50"/>
      <c r="F8" s="48"/>
      <c r="G8" s="23"/>
      <c r="H8" s="23"/>
    </row>
    <row r="9" ht="18" customHeight="1" spans="1:8">
      <c r="A9" s="37" t="s">
        <v>525</v>
      </c>
      <c r="B9" s="37"/>
      <c r="C9" s="37"/>
      <c r="D9" s="37"/>
      <c r="E9" s="37"/>
      <c r="F9" s="37"/>
      <c r="G9" s="37"/>
      <c r="H9" s="37"/>
    </row>
    <row r="34" customHeight="1" spans="2:2">
      <c r="B34">
        <f>SUM(B7:B11)</f>
        <v>0</v>
      </c>
    </row>
  </sheetData>
  <mergeCells count="10">
    <mergeCell ref="A2:H2"/>
    <mergeCell ref="A3:C3"/>
    <mergeCell ref="F4:H4"/>
    <mergeCell ref="A8:E8"/>
    <mergeCell ref="A9:H9"/>
    <mergeCell ref="A4:A5"/>
    <mergeCell ref="B4:B5"/>
    <mergeCell ref="C4:C5"/>
    <mergeCell ref="D4:D5"/>
    <mergeCell ref="E4:E5"/>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34"/>
  <sheetViews>
    <sheetView showZeros="0" workbookViewId="0">
      <selection activeCell="A11" sqref="A11:K11"/>
    </sheetView>
  </sheetViews>
  <sheetFormatPr defaultColWidth="9.14285714285714" defaultRowHeight="14.25" customHeight="1"/>
  <cols>
    <col min="1" max="1" width="13.4190476190476" customWidth="1"/>
    <col min="2" max="2" width="43.8666666666667" customWidth="1"/>
    <col min="3" max="3" width="23.847619047619" customWidth="1"/>
    <col min="4" max="4" width="11.1428571428571" customWidth="1"/>
    <col min="5" max="5" width="33.1619047619048" customWidth="1"/>
    <col min="6" max="6" width="9.84761904761905" customWidth="1"/>
    <col min="7" max="7" width="17.7142857142857" customWidth="1"/>
    <col min="8" max="11" width="15.4190476190476" customWidth="1"/>
  </cols>
  <sheetData>
    <row r="1" ht="15" customHeight="1" spans="4:11">
      <c r="D1" s="28"/>
      <c r="E1" s="28"/>
      <c r="F1" s="28"/>
      <c r="G1" s="28"/>
      <c r="H1" s="29"/>
      <c r="I1" s="29"/>
      <c r="J1" s="29"/>
      <c r="K1" s="38" t="s">
        <v>526</v>
      </c>
    </row>
    <row r="2" ht="42.75" customHeight="1" spans="1:11">
      <c r="A2" s="5" t="str">
        <f>"2025"&amp;"年转移支付补助项目支出预算表"</f>
        <v>2025年转移支付补助项目支出预算表</v>
      </c>
      <c r="B2" s="6"/>
      <c r="C2" s="6"/>
      <c r="D2" s="6"/>
      <c r="E2" s="6"/>
      <c r="F2" s="6"/>
      <c r="G2" s="6"/>
      <c r="H2" s="6"/>
      <c r="I2" s="6"/>
      <c r="J2" s="6"/>
      <c r="K2" s="6"/>
    </row>
    <row r="3" ht="18.75" customHeight="1" spans="1:11">
      <c r="A3" s="7" t="str">
        <f>"单位名称："&amp;"永德县大雪山彝族拉祜族傣族乡中心校"</f>
        <v>单位名称：永德县大雪山彝族拉祜族傣族乡中心校</v>
      </c>
      <c r="B3" s="8"/>
      <c r="C3" s="8"/>
      <c r="D3" s="8"/>
      <c r="E3" s="8"/>
      <c r="F3" s="8"/>
      <c r="G3" s="8"/>
      <c r="H3" s="9"/>
      <c r="I3" s="9"/>
      <c r="J3" s="9"/>
      <c r="K3" s="4" t="s">
        <v>171</v>
      </c>
    </row>
    <row r="4" ht="18.75" customHeight="1" spans="1:11">
      <c r="A4" s="10" t="s">
        <v>251</v>
      </c>
      <c r="B4" s="10" t="s">
        <v>187</v>
      </c>
      <c r="C4" s="10" t="s">
        <v>252</v>
      </c>
      <c r="D4" s="11" t="s">
        <v>188</v>
      </c>
      <c r="E4" s="11" t="s">
        <v>189</v>
      </c>
      <c r="F4" s="11" t="s">
        <v>253</v>
      </c>
      <c r="G4" s="11" t="s">
        <v>254</v>
      </c>
      <c r="H4" s="30" t="s">
        <v>56</v>
      </c>
      <c r="I4" s="12" t="s">
        <v>527</v>
      </c>
      <c r="J4" s="13"/>
      <c r="K4" s="14"/>
    </row>
    <row r="5" ht="18.75" customHeight="1" spans="1:11">
      <c r="A5" s="15"/>
      <c r="B5" s="15"/>
      <c r="C5" s="15"/>
      <c r="D5" s="16"/>
      <c r="E5" s="16"/>
      <c r="F5" s="16"/>
      <c r="G5" s="16"/>
      <c r="H5" s="31"/>
      <c r="I5" s="11" t="s">
        <v>59</v>
      </c>
      <c r="J5" s="11" t="s">
        <v>60</v>
      </c>
      <c r="K5" s="11" t="s">
        <v>61</v>
      </c>
    </row>
    <row r="6" ht="18.75" customHeight="1" spans="1:11">
      <c r="A6" s="17"/>
      <c r="B6" s="17"/>
      <c r="C6" s="17"/>
      <c r="D6" s="18"/>
      <c r="E6" s="18"/>
      <c r="F6" s="18"/>
      <c r="G6" s="18"/>
      <c r="H6" s="32"/>
      <c r="I6" s="18" t="s">
        <v>58</v>
      </c>
      <c r="J6" s="18"/>
      <c r="K6" s="18"/>
    </row>
    <row r="7" ht="18.75" customHeight="1" spans="1:11">
      <c r="A7" s="19">
        <v>1</v>
      </c>
      <c r="B7" s="19">
        <v>2</v>
      </c>
      <c r="C7" s="19">
        <v>3</v>
      </c>
      <c r="D7" s="19">
        <v>4</v>
      </c>
      <c r="E7" s="19">
        <v>5</v>
      </c>
      <c r="F7" s="19">
        <v>6</v>
      </c>
      <c r="G7" s="19">
        <v>7</v>
      </c>
      <c r="H7" s="19">
        <v>8</v>
      </c>
      <c r="I7" s="19">
        <v>9</v>
      </c>
      <c r="J7" s="20">
        <v>10</v>
      </c>
      <c r="K7" s="20">
        <v>11</v>
      </c>
    </row>
    <row r="8" ht="18.75" customHeight="1" spans="1:11">
      <c r="A8" s="33"/>
      <c r="B8" s="21"/>
      <c r="C8" s="33"/>
      <c r="D8" s="33"/>
      <c r="E8" s="33"/>
      <c r="F8" s="33"/>
      <c r="G8" s="33"/>
      <c r="H8" s="23"/>
      <c r="I8" s="23"/>
      <c r="J8" s="23"/>
      <c r="K8" s="23"/>
    </row>
    <row r="9" ht="18.75" customHeight="1" spans="1:11">
      <c r="A9" s="21"/>
      <c r="B9" s="21"/>
      <c r="C9" s="21"/>
      <c r="D9" s="21"/>
      <c r="E9" s="21"/>
      <c r="F9" s="21"/>
      <c r="G9" s="21"/>
      <c r="H9" s="23"/>
      <c r="I9" s="23"/>
      <c r="J9" s="23"/>
      <c r="K9" s="23"/>
    </row>
    <row r="10" ht="18.75" customHeight="1" spans="1:11">
      <c r="A10" s="34" t="s">
        <v>122</v>
      </c>
      <c r="B10" s="35"/>
      <c r="C10" s="35"/>
      <c r="D10" s="35"/>
      <c r="E10" s="35"/>
      <c r="F10" s="35"/>
      <c r="G10" s="36"/>
      <c r="H10" s="23"/>
      <c r="I10" s="23"/>
      <c r="J10" s="23"/>
      <c r="K10" s="23"/>
    </row>
    <row r="11" customHeight="1" spans="1:11">
      <c r="A11" s="37" t="s">
        <v>528</v>
      </c>
      <c r="B11" s="37"/>
      <c r="C11" s="37"/>
      <c r="D11" s="37"/>
      <c r="E11" s="37"/>
      <c r="F11" s="37"/>
      <c r="G11" s="37"/>
      <c r="H11" s="37"/>
      <c r="I11" s="37"/>
      <c r="J11" s="37"/>
      <c r="K11" s="37"/>
    </row>
    <row r="22" customHeight="1" spans="3:3">
      <c r="C22" s="37"/>
    </row>
    <row r="34" customHeight="1" spans="2:2">
      <c r="B34">
        <f>SUM(B7:B11)</f>
        <v>2</v>
      </c>
    </row>
  </sheetData>
  <mergeCells count="16">
    <mergeCell ref="A2:K2"/>
    <mergeCell ref="A3:G3"/>
    <mergeCell ref="I4:K4"/>
    <mergeCell ref="A10:G10"/>
    <mergeCell ref="A11:K11"/>
    <mergeCell ref="A4:A6"/>
    <mergeCell ref="B4:B6"/>
    <mergeCell ref="C4:C6"/>
    <mergeCell ref="D4:D6"/>
    <mergeCell ref="E4:E6"/>
    <mergeCell ref="F4:F6"/>
    <mergeCell ref="G4:G6"/>
    <mergeCell ref="H4:H6"/>
    <mergeCell ref="I5:I6"/>
    <mergeCell ref="J5:J6"/>
    <mergeCell ref="K5:K6"/>
  </mergeCells>
  <printOptions horizontalCentered="1"/>
  <pageMargins left="0.39" right="0.39" top="0.58" bottom="0.58"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34"/>
  <sheetViews>
    <sheetView showZeros="0" workbookViewId="0">
      <selection activeCell="C43" sqref="C43:C48"/>
    </sheetView>
  </sheetViews>
  <sheetFormatPr defaultColWidth="9.14285714285714" defaultRowHeight="14.25" customHeight="1" outlineLevelCol="6"/>
  <cols>
    <col min="1" max="1" width="29.4190476190476" customWidth="1"/>
    <col min="2" max="2" width="23.1428571428571" customWidth="1"/>
    <col min="3" max="3" width="31.5714285714286" customWidth="1"/>
    <col min="4" max="4" width="20.4190476190476" customWidth="1"/>
    <col min="5" max="7" width="23.847619047619" customWidth="1"/>
  </cols>
  <sheetData>
    <row r="1" ht="15" customHeight="1" spans="1:7">
      <c r="A1" s="1"/>
      <c r="B1" s="1"/>
      <c r="C1" s="1"/>
      <c r="D1" s="2"/>
      <c r="E1" s="3"/>
      <c r="F1" s="3"/>
      <c r="G1" s="4" t="s">
        <v>529</v>
      </c>
    </row>
    <row r="2" ht="36.75" customHeight="1" spans="1:7">
      <c r="A2" s="5" t="str">
        <f>"2025"&amp;"年部门项目中期规划预算表"</f>
        <v>2025年部门项目中期规划预算表</v>
      </c>
      <c r="B2" s="6"/>
      <c r="C2" s="6"/>
      <c r="D2" s="6"/>
      <c r="E2" s="6"/>
      <c r="F2" s="6"/>
      <c r="G2" s="6"/>
    </row>
    <row r="3" ht="18.75" customHeight="1" spans="1:7">
      <c r="A3" s="7" t="str">
        <f>"单位名称："&amp;"永德县大雪山彝族拉祜族傣族乡中心校"</f>
        <v>单位名称：永德县大雪山彝族拉祜族傣族乡中心校</v>
      </c>
      <c r="B3" s="8"/>
      <c r="C3" s="8"/>
      <c r="D3" s="8"/>
      <c r="E3" s="9"/>
      <c r="F3" s="9"/>
      <c r="G3" s="4" t="s">
        <v>171</v>
      </c>
    </row>
    <row r="4" ht="18.75" customHeight="1" spans="1:7">
      <c r="A4" s="10" t="s">
        <v>252</v>
      </c>
      <c r="B4" s="10" t="s">
        <v>251</v>
      </c>
      <c r="C4" s="10" t="s">
        <v>187</v>
      </c>
      <c r="D4" s="11" t="s">
        <v>530</v>
      </c>
      <c r="E4" s="12" t="s">
        <v>59</v>
      </c>
      <c r="F4" s="13"/>
      <c r="G4" s="14"/>
    </row>
    <row r="5" ht="18.75" customHeight="1" spans="1:7">
      <c r="A5" s="15"/>
      <c r="B5" s="15"/>
      <c r="C5" s="15"/>
      <c r="D5" s="16"/>
      <c r="E5" s="10" t="str">
        <f>"2025"&amp;"年"</f>
        <v>2025年</v>
      </c>
      <c r="F5" s="10" t="str">
        <f>"2025"+1&amp;"年"</f>
        <v>2026年</v>
      </c>
      <c r="G5" s="11" t="str">
        <f>"2025"+2&amp;"年"</f>
        <v>2027年</v>
      </c>
    </row>
    <row r="6" ht="18.75" customHeight="1" spans="1:7">
      <c r="A6" s="17"/>
      <c r="B6" s="17"/>
      <c r="C6" s="17"/>
      <c r="D6" s="18"/>
      <c r="E6" s="17" t="s">
        <v>58</v>
      </c>
      <c r="F6" s="17"/>
      <c r="G6" s="18"/>
    </row>
    <row r="7" ht="18.75" customHeight="1" spans="1:7">
      <c r="A7" s="19">
        <v>1</v>
      </c>
      <c r="B7" s="19">
        <v>2</v>
      </c>
      <c r="C7" s="19">
        <v>3</v>
      </c>
      <c r="D7" s="19">
        <v>4</v>
      </c>
      <c r="E7" s="19">
        <v>5</v>
      </c>
      <c r="F7" s="19">
        <v>6</v>
      </c>
      <c r="G7" s="20">
        <v>7</v>
      </c>
    </row>
    <row r="8" ht="18.75" customHeight="1" spans="1:7">
      <c r="A8" s="21" t="s">
        <v>71</v>
      </c>
      <c r="B8" s="22"/>
      <c r="C8" s="22"/>
      <c r="D8" s="21"/>
      <c r="E8" s="23">
        <v>635627.33</v>
      </c>
      <c r="F8" s="23"/>
      <c r="G8" s="23"/>
    </row>
    <row r="9" ht="18.75" customHeight="1" spans="1:7">
      <c r="A9" s="21"/>
      <c r="B9" s="21" t="s">
        <v>531</v>
      </c>
      <c r="C9" s="21" t="s">
        <v>285</v>
      </c>
      <c r="D9" s="21" t="s">
        <v>532</v>
      </c>
      <c r="E9" s="23">
        <v>62046</v>
      </c>
      <c r="F9" s="23"/>
      <c r="G9" s="23"/>
    </row>
    <row r="10" ht="18.75" customHeight="1" spans="1:7">
      <c r="A10" s="24"/>
      <c r="B10" s="21" t="s">
        <v>531</v>
      </c>
      <c r="C10" s="21" t="s">
        <v>264</v>
      </c>
      <c r="D10" s="21" t="s">
        <v>532</v>
      </c>
      <c r="E10" s="23">
        <v>180140.63</v>
      </c>
      <c r="F10" s="23"/>
      <c r="G10" s="23"/>
    </row>
    <row r="11" ht="18.75" customHeight="1" spans="1:7">
      <c r="A11" s="24"/>
      <c r="B11" s="21" t="s">
        <v>531</v>
      </c>
      <c r="C11" s="21" t="s">
        <v>277</v>
      </c>
      <c r="D11" s="21" t="s">
        <v>532</v>
      </c>
      <c r="E11" s="23">
        <v>5240.7</v>
      </c>
      <c r="F11" s="23"/>
      <c r="G11" s="23"/>
    </row>
    <row r="12" ht="18.75" customHeight="1" spans="1:7">
      <c r="A12" s="24"/>
      <c r="B12" s="21" t="s">
        <v>533</v>
      </c>
      <c r="C12" s="21" t="s">
        <v>287</v>
      </c>
      <c r="D12" s="21" t="s">
        <v>532</v>
      </c>
      <c r="E12" s="23">
        <v>388200</v>
      </c>
      <c r="F12" s="23"/>
      <c r="G12" s="23"/>
    </row>
    <row r="13" ht="18.75" customHeight="1" spans="1:7">
      <c r="A13" s="25" t="s">
        <v>56</v>
      </c>
      <c r="B13" s="26" t="s">
        <v>534</v>
      </c>
      <c r="C13" s="26"/>
      <c r="D13" s="27"/>
      <c r="E13" s="23">
        <v>635627.33</v>
      </c>
      <c r="F13" s="23"/>
      <c r="G13" s="23"/>
    </row>
    <row r="34" customHeight="1" spans="2:2">
      <c r="B34">
        <f>SUM(B7:B11)</f>
        <v>2</v>
      </c>
    </row>
  </sheetData>
  <mergeCells count="11">
    <mergeCell ref="A2:G2"/>
    <mergeCell ref="A3:D3"/>
    <mergeCell ref="E4:G4"/>
    <mergeCell ref="A13:D13"/>
    <mergeCell ref="A4:A6"/>
    <mergeCell ref="B4:B6"/>
    <mergeCell ref="C4:C6"/>
    <mergeCell ref="D4:D6"/>
    <mergeCell ref="E5:E6"/>
    <mergeCell ref="F5:F6"/>
    <mergeCell ref="G5:G6"/>
  </mergeCells>
  <printOptions horizontalCentered="1"/>
  <pageMargins left="0.39" right="0.39" top="0.58" bottom="0.58"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贾云峰</cp:lastModifiedBy>
  <dcterms:created xsi:type="dcterms:W3CDTF">2025-03-13T02:55:00Z</dcterms:created>
  <dcterms:modified xsi:type="dcterms:W3CDTF">2025-03-20T00:32:56Z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FAFC7D1724DA473EA2030F25A45DAA55_12</vt:lpwstr>
  </property>
  <property fmtid="{D5CDD505-2E9C-101B-9397-08002B2CF9AE}" pid="3" name="KSOProductBuildVer">
    <vt:lpwstr>2052-12.1.0.17145</vt:lpwstr>
  </property>
</Properties>
</file>