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预算公开\德党河水库管理局\"/>
    </mc:Choice>
  </mc:AlternateContent>
  <xr:revisionPtr revIDLastSave="0" documentId="13_ncr:1_{B298FD6F-0492-42ED-BE20-1D845D6F8D08}" xr6:coauthVersionLast="47" xr6:coauthVersionMax="47" xr10:uidLastSave="{00000000-0000-0000-0000-000000000000}"/>
  <bookViews>
    <workbookView xWindow="28680" yWindow="-120" windowWidth="24240" windowHeight="13740" firstSheet="8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'“三公”经费支出预算表03'!$1:$6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D5" i="4"/>
  <c r="B5" i="4"/>
  <c r="A3" i="4"/>
  <c r="A2" i="4"/>
  <c r="A3" i="3"/>
  <c r="A2" i="3"/>
  <c r="A3" i="2"/>
  <c r="A2" i="2"/>
  <c r="D38" i="1"/>
  <c r="B38" i="1"/>
  <c r="B37" i="1"/>
  <c r="B34" i="1"/>
  <c r="D5" i="1"/>
  <c r="B5" i="1"/>
  <c r="A3" i="1"/>
  <c r="A2" i="1"/>
</calcChain>
</file>

<file path=xl/sharedStrings.xml><?xml version="1.0" encoding="utf-8"?>
<sst xmlns="http://schemas.openxmlformats.org/spreadsheetml/2006/main" count="877" uniqueCount="395">
  <si>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</si>
  <si>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</si>
  <si>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</si>
  <si>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</si>
  <si>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</si>
  <si>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</si>
  <si>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</si>
  <si>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</si>
  <si>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</si>
  <si>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</si>
  <si>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</si>
  <si>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</si>
  <si>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</si>
  <si>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</si>
  <si>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</si>
  <si>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</si>
  <si>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</si>
  <si>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</si>
  <si>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</si>
  <si>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</si>
  <si>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</si>
  <si>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</si>
  <si>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</si>
  <si>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</si>
  <si>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</si>
  <si>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</si>
  <si>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</si>
  <si>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</si>
  <si>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</si>
  <si>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</si>
  <si>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</si>
  <si>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</si>
  <si>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</si>
  <si>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</si>
  <si>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</si>
  <si>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</si>
  <si>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</si>
  <si>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</si>
  <si>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</si>
  <si>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</si>
  <si>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</si>
  <si>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</si>
  <si>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</si>
  <si>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</si>
  <si>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</si>
  <si>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</si>
  <si>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</si>
  <si>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</si>
  <si>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</si>
  <si>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</si>
  <si>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</si>
  <si>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</si>
  <si>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</si>
  <si>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</si>
  <si>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</si>
  <si>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</si>
  <si>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</si>
  <si>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</si>
  <si>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</si>
  <si>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</si>
  <si>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</si>
  <si>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</si>
  <si>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</si>
  <si>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</si>
  <si>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</si>
  <si>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</si>
  <si>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</si>
  <si>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</si>
  <si>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</si>
  <si>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</si>
  <si>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126005</t>
  </si>
  <si>
    <t>永德县德党河水库管理局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</si>
  <si>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</si>
  <si>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</si>
  <si>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</si>
  <si>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</si>
  <si>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</si>
  <si>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</si>
  <si>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</si>
  <si>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</si>
  <si>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</si>
  <si>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</si>
  <si>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</si>
  <si>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</si>
  <si>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</si>
  <si>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</si>
  <si>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</si>
  <si>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</si>
  <si>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</si>
  <si>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</si>
  <si>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</si>
  <si>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</si>
  <si>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</si>
  <si>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</si>
  <si>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</si>
  <si>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</si>
  <si>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</si>
  <si>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</si>
  <si>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</si>
  <si>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</si>
  <si>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</si>
  <si>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</si>
  <si>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21303</t>
  </si>
  <si>
    <t>水利</t>
  </si>
  <si>
    <t>2130306</t>
  </si>
  <si>
    <t>水利工程运行与维护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</si>
  <si>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</si>
  <si>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</si>
  <si>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</si>
  <si>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</si>
  <si>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</si>
  <si>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</si>
  <si>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</si>
  <si>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</si>
  <si>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</si>
  <si>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</si>
  <si>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</si>
  <si>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</si>
  <si>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</si>
  <si>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</si>
  <si>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</si>
  <si>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</si>
  <si>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</si>
  <si>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</si>
  <si>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</si>
  <si>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</si>
  <si>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</si>
  <si>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</si>
  <si>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</si>
  <si>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</si>
  <si>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</si>
  <si>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</si>
  <si>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</si>
  <si>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</si>
  <si>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</si>
  <si>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</si>
  <si>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</si>
  <si>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</si>
  <si>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</si>
  <si>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</si>
  <si>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</si>
  <si>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</si>
  <si>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</si>
  <si>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</si>
  <si>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</si>
  <si>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</si>
  <si>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</si>
  <si>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</si>
  <si>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</si>
  <si>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</si>
  <si>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</si>
  <si>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</si>
  <si>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</si>
  <si>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</si>
  <si>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</si>
  <si>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</si>
  <si>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</si>
  <si>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</si>
  <si>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</si>
  <si>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</si>
  <si>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</si>
  <si>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</si>
  <si>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</si>
  <si>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</si>
  <si>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</si>
  <si>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</si>
  <si>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</si>
  <si>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</si>
  <si>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</si>
  <si>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</si>
  <si>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</si>
  <si>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</si>
  <si>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</si>
  <si>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</si>
  <si>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</si>
  <si>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</si>
  <si>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</si>
  <si>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</si>
  <si>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</si>
  <si>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</si>
  <si>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</si>
  <si>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</si>
  <si>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</si>
  <si>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</si>
  <si>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</si>
  <si>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</si>
  <si>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</si>
  <si>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</si>
  <si>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</si>
  <si>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</si>
  <si>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</si>
  <si>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</si>
  <si>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</si>
  <si>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530923210000000018848</t>
  </si>
  <si>
    <t>事业单位工资支出</t>
  </si>
  <si>
    <t>30101</t>
  </si>
  <si>
    <t>基本工资</t>
  </si>
  <si>
    <t>30102</t>
  </si>
  <si>
    <t>津贴补贴</t>
  </si>
  <si>
    <t>2130104</t>
  </si>
  <si>
    <t>事业运行</t>
  </si>
  <si>
    <t>30107</t>
  </si>
  <si>
    <t>绩效工资</t>
  </si>
  <si>
    <t>530923231100001411468</t>
  </si>
  <si>
    <t>事业人员参照公务员规范后绩效奖</t>
  </si>
  <si>
    <t>530923210000000018849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</si>
  <si>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</si>
  <si>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</si>
  <si>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</si>
  <si>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</si>
  <si>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</si>
  <si>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</si>
  <si>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</si>
  <si>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</si>
  <si>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</si>
  <si>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</si>
  <si>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</si>
  <si>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</si>
  <si>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</si>
  <si>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530923210000000018850</t>
  </si>
  <si>
    <t>30113</t>
  </si>
  <si>
    <t>530923210000000018854</t>
  </si>
  <si>
    <t>运转类公用经费</t>
  </si>
  <si>
    <t>30201</t>
  </si>
  <si>
    <t>办公费</t>
  </si>
  <si>
    <t>30204</t>
  </si>
  <si>
    <t>手续费</t>
  </si>
  <si>
    <t>30207</t>
  </si>
  <si>
    <t>邮电费</t>
  </si>
  <si>
    <t>30211</t>
  </si>
  <si>
    <t>差旅费</t>
  </si>
  <si>
    <t>530923241100002321299</t>
  </si>
  <si>
    <t>公务接待费（公用经费）</t>
  </si>
  <si>
    <t>30217</t>
  </si>
  <si>
    <t>30299</t>
  </si>
  <si>
    <t>其他商品和服务支出</t>
  </si>
  <si>
    <t>2010301</t>
  </si>
  <si>
    <t>行政运行</t>
  </si>
  <si>
    <t>530923221100000421929</t>
  </si>
  <si>
    <t>工会经费</t>
  </si>
  <si>
    <t>30228</t>
  </si>
  <si>
    <t>530923251100003786908</t>
  </si>
  <si>
    <t>离退休公用经费</t>
  </si>
  <si>
    <t>530923251100003785006</t>
  </si>
  <si>
    <t>退休费</t>
  </si>
  <si>
    <t>30302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</si>
  <si>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</si>
  <si>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</si>
  <si>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</si>
  <si>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</si>
  <si>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</si>
  <si>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</si>
  <si>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</si>
  <si>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德党河水库生态环境治理资金</t>
  </si>
  <si>
    <t>专项业务类</t>
  </si>
  <si>
    <t>530923241100002318056</t>
  </si>
  <si>
    <t>德党河水库运行安全管理资金</t>
  </si>
  <si>
    <t>530923241100002316889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</si>
  <si>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</si>
  <si>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</si>
  <si>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</si>
  <si>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</si>
  <si>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</si>
  <si>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</si>
  <si>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</si>
  <si>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</si>
  <si>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</si>
  <si>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</si>
  <si>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</si>
  <si>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通过开展德党河水库枢纽区30000平方米绿化养护、清理水面漂浮物及白色垃圾30吨以上、蓄水区藻类防治、水库水质监测12次、水环境保护宣传4次等工作，改善水库水质，提升水库水环境质量。</t>
  </si>
  <si>
    <t>产出指标</t>
  </si>
  <si>
    <t>数量指标</t>
  </si>
  <si>
    <t>藻类防治药剂</t>
  </si>
  <si>
    <t>&gt;=</t>
  </si>
  <si>
    <t>吨</t>
  </si>
  <si>
    <t>定量指标</t>
  </si>
  <si>
    <t>反映水库水域藻类防治药剂投放数量。</t>
  </si>
  <si>
    <t>枢纽区域绿化养护</t>
  </si>
  <si>
    <t>30000</t>
  </si>
  <si>
    <t>平方米</t>
  </si>
  <si>
    <t>反映水库枢纽区域绿化养护面积。</t>
  </si>
  <si>
    <t>水面漂浮物及白色垃圾清理</t>
  </si>
  <si>
    <t>50</t>
  </si>
  <si>
    <t>顿</t>
  </si>
  <si>
    <t>反映水库清理漂浮物及垃圾数量。</t>
  </si>
  <si>
    <t>水库水质监测</t>
  </si>
  <si>
    <t>12</t>
  </si>
  <si>
    <t>次</t>
  </si>
  <si>
    <t>反映水库水质监测次数。</t>
  </si>
  <si>
    <t>生态环境保护宣传</t>
  </si>
  <si>
    <t>4</t>
  </si>
  <si>
    <t>反映水库生态环境保护次数。</t>
  </si>
  <si>
    <t>质量指标</t>
  </si>
  <si>
    <t>达标率</t>
  </si>
  <si>
    <t>90</t>
  </si>
  <si>
    <t>%</t>
  </si>
  <si>
    <t>反映工作任务完成达标达效情况。达标率率=达标达效数/工作任务总数*100%。</t>
  </si>
  <si>
    <t>检查通过率</t>
  </si>
  <si>
    <t>=</t>
  </si>
  <si>
    <t>100</t>
  </si>
  <si>
    <t>反映监督检查通过情况。通过率=通过次数/检查次数*100%。</t>
  </si>
  <si>
    <t>时效指标</t>
  </si>
  <si>
    <t>完成率</t>
  </si>
  <si>
    <t>反映计划工作任务完成情况。正常运行率=工作任务按时完成数/工作任务总数*100%。</t>
  </si>
  <si>
    <t>成本指标</t>
  </si>
  <si>
    <t>经济成本指标</t>
  </si>
  <si>
    <t>&lt;=</t>
  </si>
  <si>
    <t>10000</t>
  </si>
  <si>
    <t>元</t>
  </si>
  <si>
    <t>空反映预防、灭除大坝白蚁、红火蚁等害堤动物治理成本，枢纽区域绿化养护成本、拦挡设施建设成本、水面漂浮物及白色垃圾清理成本、水库水质监测成本等</t>
  </si>
  <si>
    <t>效益指标</t>
  </si>
  <si>
    <t>生态效益</t>
  </si>
  <si>
    <t>水质达标率</t>
  </si>
  <si>
    <t>反映水库生态环境治理情况。达标率=监测达标月份数/监测月份数*100%。</t>
  </si>
  <si>
    <t>可持续影响</t>
  </si>
  <si>
    <t>水库水质</t>
  </si>
  <si>
    <t>三类水质</t>
  </si>
  <si>
    <t>类</t>
  </si>
  <si>
    <t>满意度指标</t>
  </si>
  <si>
    <t>服务对象满意度</t>
  </si>
  <si>
    <t>受益群众满意度</t>
  </si>
  <si>
    <t>反映受益群众满意度。满意度=满意人数/抽样人数*100%</t>
  </si>
  <si>
    <t>通过在德党河水库安设标识标牌20块、灭火器5套等安全管理设施，储备防汛袋1000条，以发送短信5万条等形式开展安全宣传，切实提升德党河水库运行安全风险防范能力，不发生较大以上安全事故，确保水库运行安全。</t>
  </si>
  <si>
    <t>标识标牌数量</t>
  </si>
  <si>
    <t>20</t>
  </si>
  <si>
    <t>块</t>
  </si>
  <si>
    <t>反映购置数量完成情况</t>
  </si>
  <si>
    <t>灭火器数量</t>
  </si>
  <si>
    <t>套</t>
  </si>
  <si>
    <t>防汛编织袋数量</t>
  </si>
  <si>
    <t>1000</t>
  </si>
  <si>
    <t>条</t>
  </si>
  <si>
    <t>电子围栏短信数量</t>
  </si>
  <si>
    <t>50000</t>
  </si>
  <si>
    <t>项</t>
  </si>
  <si>
    <t>设施质量合格率</t>
  </si>
  <si>
    <t>反映购置设施质量情况</t>
  </si>
  <si>
    <t>安全宣传率</t>
  </si>
  <si>
    <t>80</t>
  </si>
  <si>
    <t>反映项目实施效果，宣传率=实际宣传面/计划宣传面</t>
  </si>
  <si>
    <t>按计划完成率</t>
  </si>
  <si>
    <t>反映按计划完成情况</t>
  </si>
  <si>
    <t>1.00</t>
  </si>
  <si>
    <t>万元</t>
  </si>
  <si>
    <t>反映采购成本</t>
  </si>
  <si>
    <t>社会效益</t>
  </si>
  <si>
    <t>较大事故发生率</t>
  </si>
  <si>
    <t>0</t>
  </si>
  <si>
    <t>反映项目实施效果，确保不发生较大以上安全事故</t>
  </si>
  <si>
    <t>水库大坝游玩人员满意度</t>
  </si>
  <si>
    <t>反映对实施德党河水库运行安全管理项目的满意度，满意度=满意数量/抽样数量*100%</t>
  </si>
  <si>
    <t>预算06表</t>
  </si>
  <si>
    <t>政府性基金预算支出预算表</t>
  </si>
  <si>
    <t>单位名称：临沧市发展和改革委员会</t>
  </si>
  <si>
    <t>本年政府性基金预算支出</t>
  </si>
  <si>
    <r>
      <rPr>
        <sz val="9"/>
        <color rgb="FF000000"/>
        <rFont val="宋体"/>
        <family val="3"/>
        <charset val="134"/>
      </rPr>
      <t>本单位</t>
    </r>
    <r>
      <rPr>
        <sz val="9"/>
        <color rgb="FF000000"/>
        <rFont val="Microsoft YaHei UI"/>
        <family val="2"/>
        <charset val="134"/>
      </rPr>
      <t>2025</t>
    </r>
    <r>
      <rPr>
        <sz val="9"/>
        <color rgb="FF000000"/>
        <rFont val="宋体"/>
        <family val="3"/>
        <charset val="134"/>
      </rPr>
      <t>年度无该业务，故为空表公开。</t>
    </r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</si>
  <si>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</si>
  <si>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</si>
  <si>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</si>
  <si>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</si>
  <si>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</si>
  <si>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</si>
  <si>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</si>
  <si>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</si>
  <si>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</si>
  <si>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</si>
  <si>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普通复印机</t>
  </si>
  <si>
    <t>复印机</t>
  </si>
  <si>
    <t>台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</si>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</sst>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yyyy/mm/dd\ hh:mm:ss"/>
    <numFmt numFmtId="179" formatCode="yyyy/mm/dd"/>
    <numFmt numFmtId="180" formatCode="#,##0.00;\-#,##0.00;;@"/>
    <numFmt numFmtId="181" formatCode="hh:mm:ss"/>
    <numFmt numFmtId="182" formatCode="#,##0;\-#,##0;;@"/>
  </numFmts>
  <fonts count="32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charset val="134"/>
    </font>
    <font>
      <sz val="11"/>
      <color rgb="FF000000"/>
      <name val="Microsoft YaHei UI"/>
      <family val="2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.2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21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000000"/>
      <name val="Arial"/>
      <family val="2"/>
    </font>
    <font>
      <sz val="28"/>
      <color rgb="FF000000"/>
      <name val="宋体"/>
      <family val="3"/>
      <charset val="134"/>
    </font>
    <font>
      <sz val="10"/>
      <color rgb="FF000000"/>
      <name val="Microsoft YaHei UI"/>
      <family val="2"/>
      <charset val="134"/>
    </font>
    <font>
      <sz val="30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Microsoft YaHei UI"/>
      <family val="2"/>
      <charset val="134"/>
    </font>
    <font>
      <sz val="9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>
      <alignment vertical="top"/>
      <protection locked="0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  <xf numFmtId="181" fontId="7" fillId="0" borderId="7">
      <alignment horizontal="right" vertical="center"/>
    </xf>
    <xf numFmtId="182" fontId="7" fillId="0" borderId="7">
      <alignment horizontal="right" vertical="center"/>
    </xf>
  </cellStyleXfs>
  <cellXfs count="240">
    <xf numFmtId="0" fontId="0" fillId="0" borderId="0" xfId="0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80" fontId="7" fillId="0" borderId="7" xfId="0" applyNumberFormat="1" applyFont="1" applyBorder="1" applyAlignment="1">
      <alignment horizontal="right" vertical="center"/>
      <protection locked="0"/>
    </xf>
    <xf numFmtId="49" fontId="7" fillId="0" borderId="7" xfId="5" applyProtection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2" fontId="7" fillId="0" borderId="7" xfId="8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9" fillId="0" borderId="0" xfId="0" applyFont="1">
      <alignment vertical="top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80" fontId="17" fillId="0" borderId="7" xfId="0" applyNumberFormat="1" applyFont="1" applyBorder="1" applyAlignment="1" applyProtection="1">
      <alignment horizontal="right" vertical="center"/>
    </xf>
    <xf numFmtId="180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80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" fillId="0" borderId="7" xfId="0" applyFont="1" applyBorder="1" applyAlignment="1">
      <alignment horizontal="left" vertical="center" wrapText="1" indent="2"/>
      <protection locked="0"/>
    </xf>
    <xf numFmtId="0" fontId="25" fillId="0" borderId="0" xfId="0" applyFont="1" applyAlignment="1" applyProtection="1"/>
    <xf numFmtId="0" fontId="2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23" fillId="0" borderId="0" xfId="0" applyFont="1" applyProtection="1">
      <alignment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quotePrefix="1" applyFont="1" applyBorder="1" applyAlignment="1" applyProtection="1">
      <alignment horizontal="left" vertical="center" wrapText="1" indent="1"/>
    </xf>
    <xf numFmtId="0" fontId="2" fillId="0" borderId="7" xfId="0" quotePrefix="1" applyFont="1" applyBorder="1" applyAlignment="1" applyProtection="1">
      <alignment horizontal="left" vertical="center" wrapText="1" indent="2"/>
    </xf>
    <xf numFmtId="0" fontId="5" fillId="0" borderId="6" xfId="0" quotePrefix="1" applyFont="1" applyBorder="1" applyAlignment="1" applyProtection="1">
      <alignment horizontal="left" vertical="center" wrapText="1" indent="1"/>
    </xf>
    <xf numFmtId="0" fontId="3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/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2" fillId="0" borderId="0" xfId="0" applyNumberFormat="1" applyFont="1" applyAlignment="1" applyProtection="1"/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3" fillId="0" borderId="6" xfId="0" applyFont="1" applyBorder="1" applyAlignment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5" fillId="0" borderId="0" xfId="0" applyFont="1">
      <alignment vertical="top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right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8" fillId="0" borderId="0" xfId="0" applyFont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protection locked="0"/>
    </xf>
    <xf numFmtId="0" fontId="5" fillId="0" borderId="13" xfId="0" applyFont="1" applyBorder="1" applyAlignment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</xf>
    <xf numFmtId="0" fontId="5" fillId="0" borderId="5" xfId="0" quotePrefix="1" applyFont="1" applyBorder="1" applyAlignment="1" applyProtection="1">
      <alignment horizontal="center" vertical="center" wrapText="1"/>
    </xf>
    <xf numFmtId="0" fontId="5" fillId="0" borderId="6" xfId="0" quotePrefix="1" applyFont="1" applyBorder="1" applyAlignment="1" applyProtection="1">
      <alignment horizontal="center" vertical="center" wrapText="1"/>
    </xf>
  </cellXfs>
  <cellStyles count="9">
    <cellStyle name="DateStyle" xfId="2" xr:uid="{00000000-0005-0000-0000-000032000000}"/>
    <cellStyle name="DateTimeStyle" xfId="1" xr:uid="{00000000-0005-0000-0000-000031000000}"/>
    <cellStyle name="IntegralNumberStyle" xfId="8" xr:uid="{00000000-0005-0000-0000-000038000000}"/>
    <cellStyle name="MoneyStyle" xfId="6" xr:uid="{00000000-0005-0000-0000-000036000000}"/>
    <cellStyle name="NumberStyle" xfId="4" xr:uid="{00000000-0005-0000-0000-000034000000}"/>
    <cellStyle name="PercentStyle" xfId="3" xr:uid="{00000000-0005-0000-0000-00003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8"/>
  <sheetViews>
    <sheetView showZeros="0" workbookViewId="0">
      <selection activeCell="E35" sqref="E35"/>
    </sheetView>
  </sheetViews>
  <sheetFormatPr defaultColWidth="9.140625" defaultRowHeight="12" customHeight="1"/>
  <cols>
    <col min="1" max="1" width="31.85546875" customWidth="1"/>
    <col min="2" max="2" width="35.5703125" customWidth="1"/>
    <col min="3" max="3" width="36.5703125" customWidth="1"/>
    <col min="4" max="4" width="33.85546875" customWidth="1"/>
  </cols>
  <sheetData>
    <row r="1" spans="1:4" ht="15" customHeight="1">
      <c r="D1" s="20" t="s">
        <v>0</v>
      </c>
    </row>
    <row r="2" spans="1:4" ht="36" customHeight="1">
      <c r="A2" s="110" t="str">
        <f>"2025"&amp;"年部门财务收支预算总表"</f>
        <v>2025年部门财务收支预算总表</v>
      </c>
      <c r="B2" s="111"/>
      <c r="C2" s="111"/>
      <c r="D2" s="111"/>
    </row>
    <row r="3" spans="1:4" ht="18.75" customHeight="1">
      <c r="A3" s="112" t="str">
        <f>"单位名称："&amp;"永德县德党河水库管理局"</f>
        <v>单位名称：永德县德党河水库管理局</v>
      </c>
      <c r="B3" s="113"/>
      <c r="C3" s="101"/>
      <c r="D3" s="20" t="s">
        <v>1</v>
      </c>
    </row>
    <row r="4" spans="1:4" ht="18.75" customHeight="1">
      <c r="A4" s="114" t="s">
        <v>2</v>
      </c>
      <c r="B4" s="115"/>
      <c r="C4" s="114" t="s">
        <v>3</v>
      </c>
      <c r="D4" s="115"/>
    </row>
    <row r="5" spans="1:4" ht="18.75" customHeight="1">
      <c r="A5" s="116" t="s">
        <v>4</v>
      </c>
      <c r="B5" s="116" t="str">
        <f>"2025"&amp;"年预算数"</f>
        <v>2025年预算数</v>
      </c>
      <c r="C5" s="116" t="s">
        <v>5</v>
      </c>
      <c r="D5" s="116" t="str">
        <f>"2025"&amp;"年预算数"</f>
        <v>2025年预算数</v>
      </c>
    </row>
    <row r="6" spans="1:4" ht="18.75" customHeight="1">
      <c r="A6" s="117"/>
      <c r="B6" s="117"/>
      <c r="C6" s="117"/>
      <c r="D6" s="117"/>
    </row>
    <row r="7" spans="1:4" ht="18.75" customHeight="1">
      <c r="A7" s="67" t="s">
        <v>6</v>
      </c>
      <c r="B7" s="11">
        <v>2194296.33</v>
      </c>
      <c r="C7" s="67" t="s">
        <v>7</v>
      </c>
      <c r="D7" s="11"/>
    </row>
    <row r="8" spans="1:4" ht="18.75" customHeight="1">
      <c r="A8" s="67" t="s">
        <v>8</v>
      </c>
      <c r="B8" s="11"/>
      <c r="C8" s="67" t="s">
        <v>9</v>
      </c>
      <c r="D8" s="11"/>
    </row>
    <row r="9" spans="1:4" ht="18.75" customHeight="1">
      <c r="A9" s="67" t="s">
        <v>10</v>
      </c>
      <c r="B9" s="11"/>
      <c r="C9" s="67" t="s">
        <v>11</v>
      </c>
      <c r="D9" s="11"/>
    </row>
    <row r="10" spans="1:4" ht="18.75" customHeight="1">
      <c r="A10" s="67" t="s">
        <v>12</v>
      </c>
      <c r="B10" s="11"/>
      <c r="C10" s="67" t="s">
        <v>13</v>
      </c>
      <c r="D10" s="11"/>
    </row>
    <row r="11" spans="1:4" ht="18.75" customHeight="1">
      <c r="A11" s="102" t="s">
        <v>14</v>
      </c>
      <c r="B11" s="11"/>
      <c r="C11" s="85" t="s">
        <v>15</v>
      </c>
      <c r="D11" s="11"/>
    </row>
    <row r="12" spans="1:4" ht="18.75" customHeight="1">
      <c r="A12" s="88" t="s">
        <v>16</v>
      </c>
      <c r="B12" s="11"/>
      <c r="C12" s="87" t="s">
        <v>17</v>
      </c>
      <c r="D12" s="11"/>
    </row>
    <row r="13" spans="1:4" ht="18.75" customHeight="1">
      <c r="A13" s="88" t="s">
        <v>18</v>
      </c>
      <c r="B13" s="11"/>
      <c r="C13" s="87" t="s">
        <v>19</v>
      </c>
      <c r="D13" s="11"/>
    </row>
    <row r="14" spans="1:4" ht="18.75" customHeight="1">
      <c r="A14" s="88" t="s">
        <v>20</v>
      </c>
      <c r="B14" s="11"/>
      <c r="C14" s="87" t="s">
        <v>21</v>
      </c>
      <c r="D14" s="11">
        <v>235140.14</v>
      </c>
    </row>
    <row r="15" spans="1:4" ht="18.75" customHeight="1">
      <c r="A15" s="88" t="s">
        <v>22</v>
      </c>
      <c r="B15" s="11"/>
      <c r="C15" s="87" t="s">
        <v>23</v>
      </c>
      <c r="D15" s="11">
        <v>101958.63</v>
      </c>
    </row>
    <row r="16" spans="1:4" ht="18.75" customHeight="1">
      <c r="A16" s="88" t="s">
        <v>24</v>
      </c>
      <c r="B16" s="11"/>
      <c r="C16" s="88" t="s">
        <v>25</v>
      </c>
      <c r="D16" s="11"/>
    </row>
    <row r="17" spans="1:4" ht="18.75" customHeight="1">
      <c r="A17" s="88" t="s">
        <v>26</v>
      </c>
      <c r="B17" s="11"/>
      <c r="C17" s="88" t="s">
        <v>27</v>
      </c>
      <c r="D17" s="11"/>
    </row>
    <row r="18" spans="1:4" ht="18.75" customHeight="1">
      <c r="A18" s="89" t="s">
        <v>26</v>
      </c>
      <c r="B18" s="11"/>
      <c r="C18" s="87" t="s">
        <v>28</v>
      </c>
      <c r="D18" s="11">
        <v>1697747.76</v>
      </c>
    </row>
    <row r="19" spans="1:4" ht="18.75" customHeight="1">
      <c r="A19" s="89" t="s">
        <v>26</v>
      </c>
      <c r="B19" s="11"/>
      <c r="C19" s="87" t="s">
        <v>29</v>
      </c>
      <c r="D19" s="11"/>
    </row>
    <row r="20" spans="1:4" ht="18.75" customHeight="1">
      <c r="A20" s="89" t="s">
        <v>26</v>
      </c>
      <c r="B20" s="11"/>
      <c r="C20" s="87" t="s">
        <v>30</v>
      </c>
      <c r="D20" s="11"/>
    </row>
    <row r="21" spans="1:4" ht="18.75" customHeight="1">
      <c r="A21" s="89" t="s">
        <v>26</v>
      </c>
      <c r="B21" s="11"/>
      <c r="C21" s="87" t="s">
        <v>31</v>
      </c>
      <c r="D21" s="11"/>
    </row>
    <row r="22" spans="1:4" ht="18.75" customHeight="1">
      <c r="A22" s="89" t="s">
        <v>26</v>
      </c>
      <c r="B22" s="11"/>
      <c r="C22" s="87" t="s">
        <v>32</v>
      </c>
      <c r="D22" s="11"/>
    </row>
    <row r="23" spans="1:4" ht="18.75" customHeight="1">
      <c r="A23" s="89" t="s">
        <v>26</v>
      </c>
      <c r="B23" s="11"/>
      <c r="C23" s="87" t="s">
        <v>33</v>
      </c>
      <c r="D23" s="11"/>
    </row>
    <row r="24" spans="1:4" ht="18.75" customHeight="1">
      <c r="A24" s="89" t="s">
        <v>26</v>
      </c>
      <c r="B24" s="11"/>
      <c r="C24" s="87" t="s">
        <v>34</v>
      </c>
      <c r="D24" s="11"/>
    </row>
    <row r="25" spans="1:4" ht="18.75" customHeight="1">
      <c r="A25" s="89" t="s">
        <v>26</v>
      </c>
      <c r="B25" s="11"/>
      <c r="C25" s="87" t="s">
        <v>35</v>
      </c>
      <c r="D25" s="11">
        <v>159449.79999999999</v>
      </c>
    </row>
    <row r="26" spans="1:4" ht="18.75" customHeight="1">
      <c r="A26" s="89" t="s">
        <v>26</v>
      </c>
      <c r="B26" s="11"/>
      <c r="C26" s="87" t="s">
        <v>36</v>
      </c>
      <c r="D26" s="11"/>
    </row>
    <row r="27" spans="1:4" ht="18.75" customHeight="1">
      <c r="A27" s="89" t="s">
        <v>26</v>
      </c>
      <c r="B27" s="11"/>
      <c r="C27" s="87" t="s">
        <v>37</v>
      </c>
      <c r="D27" s="11"/>
    </row>
    <row r="28" spans="1:4" ht="18.75" customHeight="1">
      <c r="A28" s="89" t="s">
        <v>26</v>
      </c>
      <c r="B28" s="11"/>
      <c r="C28" s="87" t="s">
        <v>38</v>
      </c>
      <c r="D28" s="11"/>
    </row>
    <row r="29" spans="1:4" ht="18.75" customHeight="1">
      <c r="A29" s="89" t="s">
        <v>26</v>
      </c>
      <c r="B29" s="11"/>
      <c r="C29" s="87" t="s">
        <v>39</v>
      </c>
      <c r="D29" s="11"/>
    </row>
    <row r="30" spans="1:4" ht="18.75" customHeight="1">
      <c r="A30" s="90" t="s">
        <v>26</v>
      </c>
      <c r="B30" s="11"/>
      <c r="C30" s="88" t="s">
        <v>40</v>
      </c>
      <c r="D30" s="11"/>
    </row>
    <row r="31" spans="1:4" ht="18.75" customHeight="1">
      <c r="A31" s="90" t="s">
        <v>26</v>
      </c>
      <c r="B31" s="11"/>
      <c r="C31" s="88" t="s">
        <v>41</v>
      </c>
      <c r="D31" s="11"/>
    </row>
    <row r="32" spans="1:4" ht="18.75" customHeight="1">
      <c r="A32" s="90" t="s">
        <v>26</v>
      </c>
      <c r="B32" s="11"/>
      <c r="C32" s="88" t="s">
        <v>42</v>
      </c>
      <c r="D32" s="11"/>
    </row>
    <row r="33" spans="1:4" ht="18.75" customHeight="1">
      <c r="A33" s="103"/>
      <c r="B33" s="91"/>
      <c r="C33" s="88" t="s">
        <v>43</v>
      </c>
      <c r="D33" s="11"/>
    </row>
    <row r="34" spans="1:4" ht="18.75" customHeight="1">
      <c r="A34" s="103" t="s">
        <v>44</v>
      </c>
      <c r="B34" s="91">
        <f>SUM(B7:B11)</f>
        <v>2194296.33</v>
      </c>
      <c r="C34" s="104" t="s">
        <v>45</v>
      </c>
      <c r="D34" s="91">
        <v>2194296.33</v>
      </c>
    </row>
    <row r="35" spans="1:4" ht="18.75" customHeight="1">
      <c r="A35" s="105" t="s">
        <v>46</v>
      </c>
      <c r="B35" s="11"/>
      <c r="C35" s="67" t="s">
        <v>47</v>
      </c>
      <c r="D35" s="11"/>
    </row>
    <row r="36" spans="1:4" ht="18.75" customHeight="1">
      <c r="A36" s="105" t="s">
        <v>48</v>
      </c>
      <c r="B36" s="11"/>
      <c r="C36" s="67" t="s">
        <v>48</v>
      </c>
      <c r="D36" s="11"/>
    </row>
    <row r="37" spans="1:4" ht="18.75" customHeight="1">
      <c r="A37" s="105" t="s">
        <v>49</v>
      </c>
      <c r="B37" s="11">
        <f>B35-B36</f>
        <v>0</v>
      </c>
      <c r="C37" s="67" t="s">
        <v>50</v>
      </c>
      <c r="D37" s="11"/>
    </row>
    <row r="38" spans="1:4" ht="18.75" customHeight="1">
      <c r="A38" s="106" t="s">
        <v>51</v>
      </c>
      <c r="B38" s="91">
        <f t="shared" ref="B38:D38" si="0">B34+B35</f>
        <v>2194296.33</v>
      </c>
      <c r="C38" s="104" t="s">
        <v>52</v>
      </c>
      <c r="D38" s="91">
        <f t="shared" si="0"/>
        <v>2194296.33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rintOptions horizontalCentered="1"/>
  <pageMargins left="0.39" right="0.39" top="0.51" bottom="0.51" header="0.31" footer="0.31"/>
  <pageSetup paperSize="9" scale="78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10"/>
  <sheetViews>
    <sheetView showZeros="0" workbookViewId="0">
      <selection activeCell="C11" sqref="C11"/>
    </sheetView>
  </sheetViews>
  <sheetFormatPr defaultColWidth="9.140625" defaultRowHeight="14.25" customHeight="1"/>
  <cols>
    <col min="1" max="1" width="20" customWidth="1"/>
    <col min="2" max="2" width="13.7109375" customWidth="1"/>
    <col min="3" max="3" width="20.85546875" customWidth="1"/>
    <col min="4" max="4" width="17.5703125" customWidth="1"/>
    <col min="5" max="5" width="21.5703125" customWidth="1"/>
    <col min="6" max="6" width="21.42578125" customWidth="1"/>
  </cols>
  <sheetData>
    <row r="1" spans="1:6" ht="15" customHeight="1">
      <c r="A1" s="54">
        <v>1</v>
      </c>
      <c r="B1" s="55">
        <v>0</v>
      </c>
      <c r="C1" s="54">
        <v>1</v>
      </c>
      <c r="D1" s="56"/>
      <c r="E1" s="56"/>
      <c r="F1" s="20" t="s">
        <v>351</v>
      </c>
    </row>
    <row r="2" spans="1:6" ht="32.25" customHeight="1">
      <c r="A2" s="193" t="str">
        <f>"2025"&amp;"年部门政府性基金预算支出预算表"</f>
        <v>2025年部门政府性基金预算支出预算表</v>
      </c>
      <c r="B2" s="194" t="s">
        <v>352</v>
      </c>
      <c r="C2" s="195"/>
      <c r="D2" s="196"/>
      <c r="E2" s="196"/>
      <c r="F2" s="196"/>
    </row>
    <row r="3" spans="1:6" ht="18.75" customHeight="1">
      <c r="A3" s="152" t="str">
        <f>"单位名称："&amp;"永德县德党河水库管理局"</f>
        <v>单位名称：永德县德党河水库管理局</v>
      </c>
      <c r="B3" s="152" t="s">
        <v>353</v>
      </c>
      <c r="C3" s="197"/>
      <c r="D3" s="56"/>
      <c r="E3" s="56"/>
      <c r="F3" s="20" t="s">
        <v>1</v>
      </c>
    </row>
    <row r="4" spans="1:6" ht="18.75" customHeight="1">
      <c r="A4" s="154" t="s">
        <v>176</v>
      </c>
      <c r="B4" s="201" t="s">
        <v>73</v>
      </c>
      <c r="C4" s="203" t="s">
        <v>74</v>
      </c>
      <c r="D4" s="146" t="s">
        <v>354</v>
      </c>
      <c r="E4" s="146"/>
      <c r="F4" s="115"/>
    </row>
    <row r="5" spans="1:6" ht="18.75" customHeight="1">
      <c r="A5" s="180"/>
      <c r="B5" s="202"/>
      <c r="C5" s="204"/>
      <c r="D5" s="50" t="s">
        <v>56</v>
      </c>
      <c r="E5" s="50" t="s">
        <v>75</v>
      </c>
      <c r="F5" s="50" t="s">
        <v>76</v>
      </c>
    </row>
    <row r="6" spans="1:6" ht="18.75" customHeight="1">
      <c r="A6" s="57">
        <v>1</v>
      </c>
      <c r="B6" s="58" t="s">
        <v>157</v>
      </c>
      <c r="C6" s="51">
        <v>3</v>
      </c>
      <c r="D6" s="50">
        <v>4</v>
      </c>
      <c r="E6" s="50">
        <v>5</v>
      </c>
      <c r="F6" s="50">
        <v>6</v>
      </c>
    </row>
    <row r="7" spans="1:6" ht="18.75" customHeight="1">
      <c r="A7" s="59"/>
      <c r="B7" s="43"/>
      <c r="C7" s="43"/>
      <c r="D7" s="11"/>
      <c r="E7" s="11"/>
      <c r="F7" s="11"/>
    </row>
    <row r="8" spans="1:6" ht="18.75" customHeight="1">
      <c r="A8" s="59"/>
      <c r="B8" s="43"/>
      <c r="C8" s="43"/>
      <c r="D8" s="11"/>
      <c r="E8" s="11"/>
      <c r="F8" s="11"/>
    </row>
    <row r="9" spans="1:6" ht="18.75" customHeight="1">
      <c r="A9" s="198" t="s">
        <v>114</v>
      </c>
      <c r="B9" s="199" t="s">
        <v>114</v>
      </c>
      <c r="C9" s="200" t="s">
        <v>114</v>
      </c>
      <c r="D9" s="11"/>
      <c r="E9" s="11"/>
      <c r="F9" s="11"/>
    </row>
    <row r="10" spans="1:6" ht="24.95" customHeight="1">
      <c r="A10" s="18" t="s">
        <v>355</v>
      </c>
      <c r="C10" s="44"/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1" type="noConversion"/>
  <printOptions horizontalCentered="1"/>
  <pageMargins left="0.39" right="0.39" top="0.57999999999999996" bottom="0.57999999999999996" header="0.5" footer="0.5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Q11"/>
  <sheetViews>
    <sheetView showZeros="0" workbookViewId="0">
      <selection activeCell="E35" sqref="E35"/>
    </sheetView>
  </sheetViews>
  <sheetFormatPr defaultColWidth="9.140625" defaultRowHeight="14.25" customHeight="1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O1" s="19"/>
      <c r="P1" s="19"/>
      <c r="Q1" s="20" t="s">
        <v>356</v>
      </c>
    </row>
    <row r="2" spans="1:17" ht="35.25" customHeight="1">
      <c r="A2" s="205" t="str">
        <f>"2025"&amp;"年部门政府采购预算表"</f>
        <v>2025年部门政府采购预算表</v>
      </c>
      <c r="B2" s="171"/>
      <c r="C2" s="171"/>
      <c r="D2" s="171"/>
      <c r="E2" s="171"/>
      <c r="F2" s="171"/>
      <c r="G2" s="171"/>
      <c r="H2" s="171"/>
      <c r="I2" s="171"/>
      <c r="J2" s="171"/>
      <c r="K2" s="165"/>
      <c r="L2" s="171"/>
      <c r="M2" s="171"/>
      <c r="N2" s="171"/>
      <c r="O2" s="165"/>
      <c r="P2" s="165"/>
      <c r="Q2" s="171"/>
    </row>
    <row r="3" spans="1:17" ht="18.75" customHeight="1">
      <c r="A3" s="112" t="str">
        <f>"单位名称："&amp;"永德县德党河水库管理局"</f>
        <v>单位名称：永德县德党河水库管理局</v>
      </c>
      <c r="B3" s="121"/>
      <c r="C3" s="121"/>
      <c r="D3" s="121"/>
      <c r="E3" s="121"/>
      <c r="F3" s="121"/>
      <c r="G3" s="49"/>
      <c r="H3" s="49"/>
      <c r="I3" s="49"/>
      <c r="J3" s="49"/>
      <c r="O3" s="32"/>
      <c r="P3" s="32"/>
      <c r="Q3" s="20" t="s">
        <v>163</v>
      </c>
    </row>
    <row r="4" spans="1:17" ht="18.75" customHeight="1">
      <c r="A4" s="187" t="s">
        <v>357</v>
      </c>
      <c r="B4" s="215" t="s">
        <v>358</v>
      </c>
      <c r="C4" s="215" t="s">
        <v>359</v>
      </c>
      <c r="D4" s="215" t="s">
        <v>360</v>
      </c>
      <c r="E4" s="215" t="s">
        <v>361</v>
      </c>
      <c r="F4" s="215" t="s">
        <v>362</v>
      </c>
      <c r="G4" s="206" t="s">
        <v>183</v>
      </c>
      <c r="H4" s="206"/>
      <c r="I4" s="206"/>
      <c r="J4" s="206"/>
      <c r="K4" s="144"/>
      <c r="L4" s="206"/>
      <c r="M4" s="206"/>
      <c r="N4" s="206"/>
      <c r="O4" s="173"/>
      <c r="P4" s="144"/>
      <c r="Q4" s="207"/>
    </row>
    <row r="5" spans="1:17" ht="18.75" customHeight="1">
      <c r="A5" s="188"/>
      <c r="B5" s="216"/>
      <c r="C5" s="216"/>
      <c r="D5" s="216"/>
      <c r="E5" s="216"/>
      <c r="F5" s="216"/>
      <c r="G5" s="216" t="s">
        <v>56</v>
      </c>
      <c r="H5" s="216" t="s">
        <v>59</v>
      </c>
      <c r="I5" s="216" t="s">
        <v>363</v>
      </c>
      <c r="J5" s="216" t="s">
        <v>364</v>
      </c>
      <c r="K5" s="217" t="s">
        <v>365</v>
      </c>
      <c r="L5" s="208" t="s">
        <v>78</v>
      </c>
      <c r="M5" s="208"/>
      <c r="N5" s="208"/>
      <c r="O5" s="209"/>
      <c r="P5" s="210"/>
      <c r="Q5" s="211"/>
    </row>
    <row r="6" spans="1:17" ht="30" customHeight="1">
      <c r="A6" s="150"/>
      <c r="B6" s="211"/>
      <c r="C6" s="211"/>
      <c r="D6" s="211"/>
      <c r="E6" s="211"/>
      <c r="F6" s="211"/>
      <c r="G6" s="211"/>
      <c r="H6" s="211" t="s">
        <v>58</v>
      </c>
      <c r="I6" s="211"/>
      <c r="J6" s="211"/>
      <c r="K6" s="218"/>
      <c r="L6" s="38" t="s">
        <v>58</v>
      </c>
      <c r="M6" s="38" t="s">
        <v>65</v>
      </c>
      <c r="N6" s="38" t="s">
        <v>191</v>
      </c>
      <c r="O6" s="48" t="s">
        <v>67</v>
      </c>
      <c r="P6" s="39" t="s">
        <v>68</v>
      </c>
      <c r="Q6" s="38" t="s">
        <v>69</v>
      </c>
    </row>
    <row r="7" spans="1:17" ht="18.75" customHeight="1">
      <c r="A7" s="16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</row>
    <row r="8" spans="1:17" ht="18.75" customHeight="1">
      <c r="A8" s="41" t="s">
        <v>71</v>
      </c>
      <c r="B8" s="42"/>
      <c r="C8" s="42"/>
      <c r="D8" s="42"/>
      <c r="E8" s="52"/>
      <c r="F8" s="11"/>
      <c r="G8" s="11">
        <v>27200</v>
      </c>
      <c r="H8" s="11">
        <v>27200</v>
      </c>
      <c r="I8" s="11"/>
      <c r="J8" s="11"/>
      <c r="K8" s="11"/>
      <c r="L8" s="11"/>
      <c r="M8" s="11"/>
      <c r="N8" s="11"/>
      <c r="O8" s="11"/>
      <c r="P8" s="11"/>
      <c r="Q8" s="11"/>
    </row>
    <row r="9" spans="1:17" ht="18.75" customHeight="1">
      <c r="A9" s="109" t="s">
        <v>222</v>
      </c>
      <c r="B9" s="42" t="s">
        <v>366</v>
      </c>
      <c r="C9" s="42" t="s">
        <v>367</v>
      </c>
      <c r="D9" s="42" t="s">
        <v>368</v>
      </c>
      <c r="E9" s="53">
        <v>1</v>
      </c>
      <c r="F9" s="11"/>
      <c r="G9" s="11">
        <v>20000</v>
      </c>
      <c r="H9" s="11">
        <v>20000</v>
      </c>
      <c r="I9" s="11"/>
      <c r="J9" s="11"/>
      <c r="K9" s="11"/>
      <c r="L9" s="11"/>
      <c r="M9" s="11"/>
      <c r="N9" s="11"/>
      <c r="O9" s="11"/>
      <c r="P9" s="11"/>
      <c r="Q9" s="11"/>
    </row>
    <row r="10" spans="1:17" ht="18.75" customHeight="1">
      <c r="A10" s="109" t="s">
        <v>222</v>
      </c>
      <c r="B10" s="42" t="s">
        <v>369</v>
      </c>
      <c r="C10" s="42" t="s">
        <v>369</v>
      </c>
      <c r="D10" s="42" t="s">
        <v>370</v>
      </c>
      <c r="E10" s="53">
        <v>40</v>
      </c>
      <c r="F10" s="11"/>
      <c r="G10" s="11">
        <v>7200</v>
      </c>
      <c r="H10" s="11">
        <v>7200</v>
      </c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8.75" customHeight="1">
      <c r="A11" s="212" t="s">
        <v>114</v>
      </c>
      <c r="B11" s="213"/>
      <c r="C11" s="213"/>
      <c r="D11" s="213"/>
      <c r="E11" s="214"/>
      <c r="F11" s="11"/>
      <c r="G11" s="11">
        <v>27200</v>
      </c>
      <c r="H11" s="11">
        <v>27200</v>
      </c>
      <c r="I11" s="11"/>
      <c r="J11" s="11"/>
      <c r="K11" s="11"/>
      <c r="L11" s="11"/>
      <c r="M11" s="11"/>
      <c r="N11" s="11"/>
      <c r="O11" s="11"/>
      <c r="P11" s="11"/>
      <c r="Q11" s="11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31" type="noConversion"/>
  <printOptions horizontalCentered="1"/>
  <pageMargins left="1" right="1" top="0.75" bottom="0.75" header="0" footer="0"/>
  <pageSetup paperSize="9" scale="4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N11"/>
  <sheetViews>
    <sheetView showZeros="0" workbookViewId="0">
      <selection activeCell="C12" sqref="C12"/>
    </sheetView>
  </sheetViews>
  <sheetFormatPr defaultColWidth="9.140625" defaultRowHeight="14.25" customHeight="1"/>
  <cols>
    <col min="1" max="1" width="31.42578125" customWidth="1"/>
    <col min="2" max="3" width="21.85546875" customWidth="1"/>
    <col min="4" max="14" width="19" customWidth="1"/>
  </cols>
  <sheetData>
    <row r="1" spans="1:14" ht="15" customHeight="1">
      <c r="A1" s="31"/>
      <c r="B1" s="31"/>
      <c r="C1" s="35"/>
      <c r="D1" s="31"/>
      <c r="E1" s="31"/>
      <c r="F1" s="31"/>
      <c r="G1" s="31"/>
      <c r="H1" s="36"/>
      <c r="I1" s="31"/>
      <c r="J1" s="31"/>
      <c r="K1" s="31"/>
      <c r="L1" s="19"/>
      <c r="M1" s="45"/>
      <c r="N1" s="46" t="s">
        <v>371</v>
      </c>
    </row>
    <row r="2" spans="1:14" ht="34.5" customHeight="1">
      <c r="A2" s="219" t="str">
        <f>"2025"&amp;"年部门政府购买服务预算表"</f>
        <v>2025年部门政府购买服务预算表</v>
      </c>
      <c r="B2" s="220"/>
      <c r="C2" s="165"/>
      <c r="D2" s="220"/>
      <c r="E2" s="220"/>
      <c r="F2" s="220"/>
      <c r="G2" s="220"/>
      <c r="H2" s="221"/>
      <c r="I2" s="220"/>
      <c r="J2" s="220"/>
      <c r="K2" s="220"/>
      <c r="L2" s="165"/>
      <c r="M2" s="221"/>
      <c r="N2" s="220"/>
    </row>
    <row r="3" spans="1:14" ht="18.75" customHeight="1">
      <c r="A3" s="222" t="str">
        <f>"单位名称："&amp;"永德县德党河水库管理局"</f>
        <v>单位名称：永德县德党河水库管理局</v>
      </c>
      <c r="B3" s="223"/>
      <c r="C3" s="224"/>
      <c r="D3" s="30"/>
      <c r="E3" s="30"/>
      <c r="F3" s="30"/>
      <c r="G3" s="30"/>
      <c r="H3" s="36"/>
      <c r="I3" s="31"/>
      <c r="J3" s="31"/>
      <c r="K3" s="31"/>
      <c r="L3" s="32"/>
      <c r="M3" s="47"/>
      <c r="N3" s="46" t="s">
        <v>163</v>
      </c>
    </row>
    <row r="4" spans="1:14" ht="18.75" customHeight="1">
      <c r="A4" s="187" t="s">
        <v>357</v>
      </c>
      <c r="B4" s="215" t="s">
        <v>372</v>
      </c>
      <c r="C4" s="226" t="s">
        <v>373</v>
      </c>
      <c r="D4" s="206" t="s">
        <v>183</v>
      </c>
      <c r="E4" s="206"/>
      <c r="F4" s="206"/>
      <c r="G4" s="206"/>
      <c r="H4" s="144"/>
      <c r="I4" s="206"/>
      <c r="J4" s="206"/>
      <c r="K4" s="206"/>
      <c r="L4" s="173"/>
      <c r="M4" s="144"/>
      <c r="N4" s="207"/>
    </row>
    <row r="5" spans="1:14" ht="18.75" customHeight="1">
      <c r="A5" s="188"/>
      <c r="B5" s="216"/>
      <c r="C5" s="217"/>
      <c r="D5" s="216" t="s">
        <v>56</v>
      </c>
      <c r="E5" s="216" t="s">
        <v>59</v>
      </c>
      <c r="F5" s="216" t="s">
        <v>363</v>
      </c>
      <c r="G5" s="216" t="s">
        <v>364</v>
      </c>
      <c r="H5" s="217" t="s">
        <v>365</v>
      </c>
      <c r="I5" s="208" t="s">
        <v>78</v>
      </c>
      <c r="J5" s="208"/>
      <c r="K5" s="208"/>
      <c r="L5" s="209"/>
      <c r="M5" s="210"/>
      <c r="N5" s="211"/>
    </row>
    <row r="6" spans="1:14" ht="26.25" customHeight="1">
      <c r="A6" s="150"/>
      <c r="B6" s="211"/>
      <c r="C6" s="218"/>
      <c r="D6" s="211"/>
      <c r="E6" s="211"/>
      <c r="F6" s="211"/>
      <c r="G6" s="211"/>
      <c r="H6" s="218"/>
      <c r="I6" s="38" t="s">
        <v>58</v>
      </c>
      <c r="J6" s="38" t="s">
        <v>65</v>
      </c>
      <c r="K6" s="38" t="s">
        <v>191</v>
      </c>
      <c r="L6" s="48" t="s">
        <v>67</v>
      </c>
      <c r="M6" s="39" t="s">
        <v>68</v>
      </c>
      <c r="N6" s="38" t="s">
        <v>69</v>
      </c>
    </row>
    <row r="7" spans="1:14" ht="18.75" customHeight="1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</row>
    <row r="8" spans="1:14" ht="18.75" customHeight="1">
      <c r="A8" s="41"/>
      <c r="B8" s="42"/>
      <c r="C8" s="4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8.75" customHeight="1">
      <c r="A9" s="41"/>
      <c r="B9" s="42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8.75" customHeight="1">
      <c r="A10" s="212" t="s">
        <v>114</v>
      </c>
      <c r="B10" s="213"/>
      <c r="C10" s="2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20.100000000000001" customHeight="1">
      <c r="A11" s="18" t="s">
        <v>355</v>
      </c>
      <c r="C11" s="44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honeticPr fontId="31" type="noConversion"/>
  <printOptions horizontalCentered="1"/>
  <pageMargins left="1" right="1" top="0.75" bottom="0.75" header="0" footer="0"/>
  <pageSetup paperSize="9" scale="4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I9"/>
  <sheetViews>
    <sheetView showZeros="0" workbookViewId="0">
      <selection activeCell="A11" sqref="A11"/>
    </sheetView>
  </sheetViews>
  <sheetFormatPr defaultColWidth="9.140625" defaultRowHeight="14.25" customHeight="1"/>
  <cols>
    <col min="1" max="1" width="25.42578125" customWidth="1"/>
    <col min="2" max="2" width="11.42578125" customWidth="1"/>
    <col min="3" max="4" width="17.5703125" customWidth="1"/>
    <col min="5" max="5" width="10.7109375" customWidth="1"/>
    <col min="6" max="6" width="10.42578125" customWidth="1"/>
    <col min="7" max="7" width="10" customWidth="1"/>
    <col min="8" max="8" width="10.140625" customWidth="1"/>
    <col min="9" max="9" width="12.28515625" customWidth="1"/>
  </cols>
  <sheetData>
    <row r="1" spans="1:9" ht="15" customHeight="1">
      <c r="A1" s="14"/>
      <c r="B1" s="14"/>
      <c r="C1" s="14"/>
      <c r="D1" s="29"/>
      <c r="G1" s="19"/>
      <c r="H1" s="19"/>
      <c r="I1" s="19" t="s">
        <v>374</v>
      </c>
    </row>
    <row r="2" spans="1:9" ht="27.75" customHeight="1">
      <c r="A2" s="205" t="str">
        <f>"2025"&amp;"年县对下转移支付预算表"</f>
        <v>2025年县对下转移支付预算表</v>
      </c>
      <c r="B2" s="171"/>
      <c r="C2" s="171"/>
      <c r="D2" s="171"/>
      <c r="E2" s="171"/>
      <c r="F2" s="171"/>
      <c r="G2" s="165"/>
      <c r="H2" s="165"/>
      <c r="I2" s="171"/>
    </row>
    <row r="3" spans="1:9" ht="18.75" customHeight="1">
      <c r="A3" s="222" t="str">
        <f>"单位名称："&amp;"永德县德党河水库管理局"</f>
        <v>单位名称：永德县德党河水库管理局</v>
      </c>
      <c r="B3" s="223"/>
      <c r="C3" s="223"/>
      <c r="D3" s="227"/>
      <c r="E3" s="142"/>
      <c r="G3" s="32"/>
      <c r="H3" s="32"/>
      <c r="I3" s="19" t="s">
        <v>163</v>
      </c>
    </row>
    <row r="4" spans="1:9" ht="18.75" customHeight="1">
      <c r="A4" s="116" t="s">
        <v>375</v>
      </c>
      <c r="B4" s="114" t="s">
        <v>183</v>
      </c>
      <c r="C4" s="146"/>
      <c r="D4" s="146"/>
      <c r="E4" s="114" t="s">
        <v>376</v>
      </c>
      <c r="F4" s="146"/>
      <c r="G4" s="173"/>
      <c r="H4" s="173"/>
      <c r="I4" s="115"/>
    </row>
    <row r="5" spans="1:9" ht="18.75" customHeight="1">
      <c r="A5" s="117"/>
      <c r="B5" s="15" t="s">
        <v>56</v>
      </c>
      <c r="C5" s="6" t="s">
        <v>59</v>
      </c>
      <c r="D5" s="33" t="s">
        <v>377</v>
      </c>
      <c r="E5" s="34" t="s">
        <v>378</v>
      </c>
      <c r="F5" s="34" t="s">
        <v>378</v>
      </c>
      <c r="G5" s="34" t="s">
        <v>378</v>
      </c>
      <c r="H5" s="34" t="s">
        <v>378</v>
      </c>
      <c r="I5" s="34" t="s">
        <v>378</v>
      </c>
    </row>
    <row r="6" spans="1:9" ht="18.75" customHeight="1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</row>
    <row r="7" spans="1:9" ht="18.75" customHeight="1">
      <c r="A7" s="17"/>
      <c r="B7" s="11"/>
      <c r="C7" s="11"/>
      <c r="D7" s="11"/>
      <c r="E7" s="11"/>
      <c r="F7" s="11"/>
      <c r="G7" s="11"/>
      <c r="H7" s="11"/>
      <c r="I7" s="11"/>
    </row>
    <row r="8" spans="1:9" ht="18.75" customHeight="1">
      <c r="A8" s="17"/>
      <c r="B8" s="11"/>
      <c r="C8" s="11"/>
      <c r="D8" s="11"/>
      <c r="E8" s="11"/>
      <c r="F8" s="11"/>
      <c r="G8" s="11"/>
      <c r="H8" s="11"/>
      <c r="I8" s="11"/>
    </row>
    <row r="9" spans="1:9" ht="14.25" customHeight="1">
      <c r="A9" s="18" t="s">
        <v>355</v>
      </c>
    </row>
  </sheetData>
  <mergeCells count="5">
    <mergeCell ref="A2:I2"/>
    <mergeCell ref="A3:E3"/>
    <mergeCell ref="B4:D4"/>
    <mergeCell ref="E4:I4"/>
    <mergeCell ref="A4:A5"/>
  </mergeCells>
  <phoneticPr fontId="31" type="noConversion"/>
  <printOptions horizontalCentered="1"/>
  <pageMargins left="1" right="1" top="0.75" bottom="0.75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0625" defaultRowHeight="12" customHeight="1"/>
  <cols>
    <col min="1" max="1" width="28.85546875" customWidth="1"/>
    <col min="2" max="2" width="20.140625" customWidth="1"/>
    <col min="3" max="3" width="15.85546875" customWidth="1"/>
    <col min="4" max="4" width="17.140625" customWidth="1"/>
    <col min="5" max="5" width="15.28515625" customWidth="1"/>
    <col min="6" max="6" width="11.28515625" customWidth="1"/>
    <col min="7" max="7" width="17.140625" customWidth="1"/>
    <col min="8" max="8" width="9.5703125" customWidth="1"/>
    <col min="9" max="9" width="13.42578125" customWidth="1"/>
    <col min="10" max="10" width="14.42578125" customWidth="1"/>
  </cols>
  <sheetData>
    <row r="1" spans="1:10" ht="15" customHeight="1">
      <c r="J1" s="19" t="s">
        <v>379</v>
      </c>
    </row>
    <row r="2" spans="1:10" ht="36" customHeight="1">
      <c r="A2" s="110" t="str">
        <f>"2025"&amp;"年县对下转移支付绩效目标表"</f>
        <v>2025年县对下转移支付绩效目标表</v>
      </c>
      <c r="B2" s="171"/>
      <c r="C2" s="171"/>
      <c r="D2" s="171"/>
      <c r="E2" s="171"/>
      <c r="F2" s="165"/>
      <c r="G2" s="171"/>
      <c r="H2" s="165"/>
      <c r="I2" s="165"/>
      <c r="J2" s="171"/>
    </row>
    <row r="3" spans="1:10" ht="18.75" customHeight="1">
      <c r="A3" s="152" t="str">
        <f>"单位名称："&amp;"永德县德党河水库管理局"</f>
        <v>单位名称：永德县德党河水库管理局</v>
      </c>
      <c r="B3" s="191"/>
      <c r="C3" s="191"/>
      <c r="D3" s="191"/>
      <c r="E3" s="191"/>
      <c r="F3" s="192"/>
      <c r="G3" s="191"/>
      <c r="H3" s="192"/>
    </row>
    <row r="4" spans="1:10" ht="18.75" customHeight="1">
      <c r="A4" s="22" t="s">
        <v>259</v>
      </c>
      <c r="B4" s="22" t="s">
        <v>260</v>
      </c>
      <c r="C4" s="22" t="s">
        <v>261</v>
      </c>
      <c r="D4" s="22" t="s">
        <v>262</v>
      </c>
      <c r="E4" s="22" t="s">
        <v>263</v>
      </c>
      <c r="F4" s="25" t="s">
        <v>264</v>
      </c>
      <c r="G4" s="22" t="s">
        <v>265</v>
      </c>
      <c r="H4" s="25" t="s">
        <v>266</v>
      </c>
      <c r="I4" s="25" t="s">
        <v>267</v>
      </c>
      <c r="J4" s="22" t="s">
        <v>268</v>
      </c>
    </row>
    <row r="5" spans="1:10" ht="18.75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5">
        <v>6</v>
      </c>
      <c r="G5" s="22">
        <v>7</v>
      </c>
      <c r="H5" s="25">
        <v>8</v>
      </c>
      <c r="I5" s="25">
        <v>9</v>
      </c>
      <c r="J5" s="22">
        <v>10</v>
      </c>
    </row>
    <row r="6" spans="1:10" ht="18.75" customHeight="1">
      <c r="A6" s="9"/>
      <c r="B6" s="23"/>
      <c r="C6" s="23"/>
      <c r="D6" s="23"/>
      <c r="E6" s="26"/>
      <c r="F6" s="27"/>
      <c r="G6" s="26"/>
      <c r="H6" s="27"/>
      <c r="I6" s="27"/>
      <c r="J6" s="26"/>
    </row>
    <row r="7" spans="1:10" ht="18.75" customHeight="1">
      <c r="A7" s="9"/>
      <c r="B7" s="9"/>
      <c r="C7" s="9"/>
      <c r="D7" s="9"/>
      <c r="E7" s="9"/>
      <c r="F7" s="28"/>
      <c r="G7" s="9"/>
      <c r="H7" s="9"/>
      <c r="I7" s="9"/>
      <c r="J7" s="9"/>
    </row>
    <row r="8" spans="1:10" ht="12" customHeight="1">
      <c r="A8" s="18" t="s">
        <v>355</v>
      </c>
    </row>
  </sheetData>
  <mergeCells count="2">
    <mergeCell ref="A2:J2"/>
    <mergeCell ref="A3:H3"/>
  </mergeCells>
  <phoneticPr fontId="31" type="noConversion"/>
  <printOptions horizontalCentered="1"/>
  <pageMargins left="1" right="1" top="0.75" bottom="0.75" header="0" footer="0"/>
  <pageSetup paperSize="9" scale="8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9"/>
  <sheetViews>
    <sheetView showZeros="0" workbookViewId="0">
      <selection activeCell="C15" sqref="C15"/>
    </sheetView>
  </sheetViews>
  <sheetFormatPr defaultColWidth="9.140625" defaultRowHeight="12" customHeight="1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5" customHeight="1">
      <c r="A1" s="1"/>
      <c r="B1" s="1"/>
      <c r="C1" s="1"/>
      <c r="D1" s="1"/>
      <c r="E1" s="1"/>
      <c r="F1" s="1"/>
      <c r="G1" s="1"/>
      <c r="H1" s="20" t="s">
        <v>380</v>
      </c>
    </row>
    <row r="2" spans="1:8" ht="34.5" customHeight="1">
      <c r="A2" s="219" t="str">
        <f>"2025"&amp;"年新增资产配置表"</f>
        <v>2025年新增资产配置表</v>
      </c>
      <c r="B2" s="171"/>
      <c r="C2" s="171"/>
      <c r="D2" s="171"/>
      <c r="E2" s="171"/>
      <c r="F2" s="171"/>
      <c r="G2" s="171"/>
      <c r="H2" s="171"/>
    </row>
    <row r="3" spans="1:8" ht="18.75" customHeight="1">
      <c r="A3" s="112" t="str">
        <f>"单位名称："&amp;"永德县德党河水库管理局"</f>
        <v>单位名称：永德县德党河水库管理局</v>
      </c>
      <c r="B3" s="184"/>
      <c r="C3" s="191"/>
      <c r="H3" s="21" t="s">
        <v>163</v>
      </c>
    </row>
    <row r="4" spans="1:8" ht="18.75" customHeight="1">
      <c r="A4" s="187" t="s">
        <v>176</v>
      </c>
      <c r="B4" s="187" t="s">
        <v>381</v>
      </c>
      <c r="C4" s="187" t="s">
        <v>382</v>
      </c>
      <c r="D4" s="187" t="s">
        <v>383</v>
      </c>
      <c r="E4" s="187" t="s">
        <v>384</v>
      </c>
      <c r="F4" s="228" t="s">
        <v>385</v>
      </c>
      <c r="G4" s="206"/>
      <c r="H4" s="207"/>
    </row>
    <row r="5" spans="1:8" ht="18.75" customHeight="1">
      <c r="A5" s="150"/>
      <c r="B5" s="150"/>
      <c r="C5" s="150"/>
      <c r="D5" s="150"/>
      <c r="E5" s="150"/>
      <c r="F5" s="22" t="s">
        <v>361</v>
      </c>
      <c r="G5" s="22" t="s">
        <v>386</v>
      </c>
      <c r="H5" s="22" t="s">
        <v>387</v>
      </c>
    </row>
    <row r="6" spans="1:8" ht="18.75" customHeight="1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</row>
    <row r="7" spans="1:8" ht="18.75" customHeight="1">
      <c r="A7" s="23"/>
      <c r="B7" s="23"/>
      <c r="C7" s="17"/>
      <c r="D7" s="17"/>
      <c r="E7" s="17"/>
      <c r="F7" s="24"/>
      <c r="G7" s="11"/>
      <c r="H7" s="11"/>
    </row>
    <row r="8" spans="1:8" ht="18.75" customHeight="1">
      <c r="A8" s="229" t="s">
        <v>56</v>
      </c>
      <c r="B8" s="230"/>
      <c r="C8" s="230"/>
      <c r="D8" s="230"/>
      <c r="E8" s="231"/>
      <c r="F8" s="24"/>
      <c r="G8" s="11"/>
      <c r="H8" s="11"/>
    </row>
    <row r="9" spans="1:8" ht="12" customHeight="1">
      <c r="A9" s="18" t="s">
        <v>355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honeticPr fontId="31" type="noConversion"/>
  <pageMargins left="0.36" right="0.1" top="0.26" bottom="0.26" header="0" footer="0"/>
  <pageSetup paperSize="9" scale="8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1"/>
  <sheetViews>
    <sheetView showZeros="0" workbookViewId="0">
      <selection activeCell="C14" sqref="C14"/>
    </sheetView>
  </sheetViews>
  <sheetFormatPr defaultColWidth="9.140625" defaultRowHeight="14.25" customHeight="1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5" customHeight="1">
      <c r="D1" s="13"/>
      <c r="E1" s="13"/>
      <c r="F1" s="13"/>
      <c r="G1" s="13"/>
      <c r="H1" s="14"/>
      <c r="I1" s="14"/>
      <c r="J1" s="14"/>
      <c r="K1" s="19" t="s">
        <v>388</v>
      </c>
    </row>
    <row r="2" spans="1:11" ht="42.75" customHeight="1">
      <c r="A2" s="110" t="str">
        <f>"2025"&amp;"年转移支付补助项目支出预算表"</f>
        <v>2025年转移支付补助项目支出预算表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8.75" customHeight="1">
      <c r="A3" s="152" t="str">
        <f>"单位名称："&amp;"永德县德党河水库管理局"</f>
        <v>单位名称：永德县德党河水库管理局</v>
      </c>
      <c r="B3" s="184"/>
      <c r="C3" s="184"/>
      <c r="D3" s="184"/>
      <c r="E3" s="184"/>
      <c r="F3" s="184"/>
      <c r="G3" s="184"/>
      <c r="H3" s="5"/>
      <c r="I3" s="5"/>
      <c r="J3" s="5"/>
      <c r="K3" s="4" t="s">
        <v>163</v>
      </c>
    </row>
    <row r="4" spans="1:11" ht="18.75" customHeight="1">
      <c r="A4" s="149" t="s">
        <v>247</v>
      </c>
      <c r="B4" s="149" t="s">
        <v>178</v>
      </c>
      <c r="C4" s="149" t="s">
        <v>248</v>
      </c>
      <c r="D4" s="187" t="s">
        <v>179</v>
      </c>
      <c r="E4" s="187" t="s">
        <v>180</v>
      </c>
      <c r="F4" s="187" t="s">
        <v>249</v>
      </c>
      <c r="G4" s="187" t="s">
        <v>250</v>
      </c>
      <c r="H4" s="116" t="s">
        <v>56</v>
      </c>
      <c r="I4" s="114" t="s">
        <v>389</v>
      </c>
      <c r="J4" s="146"/>
      <c r="K4" s="115"/>
    </row>
    <row r="5" spans="1:11" ht="18.75" customHeight="1">
      <c r="A5" s="178"/>
      <c r="B5" s="178"/>
      <c r="C5" s="178"/>
      <c r="D5" s="188"/>
      <c r="E5" s="188"/>
      <c r="F5" s="188"/>
      <c r="G5" s="188"/>
      <c r="H5" s="179"/>
      <c r="I5" s="187" t="s">
        <v>59</v>
      </c>
      <c r="J5" s="187" t="s">
        <v>60</v>
      </c>
      <c r="K5" s="187" t="s">
        <v>61</v>
      </c>
    </row>
    <row r="6" spans="1:11" ht="18.75" customHeight="1">
      <c r="A6" s="168"/>
      <c r="B6" s="168"/>
      <c r="C6" s="168"/>
      <c r="D6" s="150"/>
      <c r="E6" s="150"/>
      <c r="F6" s="150"/>
      <c r="G6" s="150"/>
      <c r="H6" s="117"/>
      <c r="I6" s="150" t="s">
        <v>58</v>
      </c>
      <c r="J6" s="150"/>
      <c r="K6" s="150"/>
    </row>
    <row r="7" spans="1:11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8">
        <v>11</v>
      </c>
    </row>
    <row r="8" spans="1:11" ht="18.75" customHeight="1">
      <c r="A8" s="17"/>
      <c r="B8" s="9"/>
      <c r="C8" s="17"/>
      <c r="D8" s="17"/>
      <c r="E8" s="17"/>
      <c r="F8" s="17"/>
      <c r="G8" s="17"/>
      <c r="H8" s="11"/>
      <c r="I8" s="11"/>
      <c r="J8" s="11"/>
      <c r="K8" s="11"/>
    </row>
    <row r="9" spans="1:11" ht="18.75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</row>
    <row r="10" spans="1:11" ht="18.75" customHeight="1">
      <c r="A10" s="175" t="s">
        <v>114</v>
      </c>
      <c r="B10" s="185"/>
      <c r="C10" s="185"/>
      <c r="D10" s="185"/>
      <c r="E10" s="185"/>
      <c r="F10" s="185"/>
      <c r="G10" s="186"/>
      <c r="H10" s="11"/>
      <c r="I10" s="11"/>
      <c r="J10" s="11"/>
      <c r="K10" s="11"/>
    </row>
    <row r="11" spans="1:11" ht="14.25" customHeight="1">
      <c r="B11" s="18" t="s">
        <v>355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1" type="noConversion"/>
  <printOptions horizontalCentered="1"/>
  <pageMargins left="0.39" right="0.39" top="0.57999999999999996" bottom="0.57999999999999996" header="0.5" footer="0.5"/>
  <pageSetup paperSize="9" scale="6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11"/>
  <sheetViews>
    <sheetView showZeros="0" workbookViewId="0">
      <selection activeCell="E19" sqref="E19"/>
    </sheetView>
  </sheetViews>
  <sheetFormatPr defaultColWidth="9.140625" defaultRowHeight="14.25" customHeight="1"/>
  <cols>
    <col min="1" max="1" width="23.140625" customWidth="1"/>
    <col min="2" max="2" width="15.28515625" customWidth="1"/>
    <col min="3" max="3" width="20" customWidth="1"/>
    <col min="4" max="4" width="10.85546875" customWidth="1"/>
    <col min="5" max="5" width="23.85546875" customWidth="1"/>
    <col min="6" max="6" width="11.42578125" customWidth="1"/>
    <col min="7" max="7" width="10.7109375" customWidth="1"/>
  </cols>
  <sheetData>
    <row r="1" spans="1:7" ht="15" customHeight="1">
      <c r="A1" s="1"/>
      <c r="B1" s="1"/>
      <c r="C1" s="1"/>
      <c r="D1" s="2"/>
      <c r="E1" s="3"/>
      <c r="F1" s="3"/>
      <c r="G1" s="4" t="s">
        <v>390</v>
      </c>
    </row>
    <row r="2" spans="1:7" ht="36.75" customHeight="1">
      <c r="A2" s="110" t="str">
        <f>"2025"&amp;"年部门项目中期规划预算表"</f>
        <v>2025年部门项目中期规划预算表</v>
      </c>
      <c r="B2" s="171"/>
      <c r="C2" s="171"/>
      <c r="D2" s="171"/>
      <c r="E2" s="171"/>
      <c r="F2" s="171"/>
      <c r="G2" s="171"/>
    </row>
    <row r="3" spans="1:7" ht="18.75" customHeight="1">
      <c r="A3" s="152" t="str">
        <f>"单位名称："&amp;"永德县德党河水库管理局"</f>
        <v>单位名称：永德县德党河水库管理局</v>
      </c>
      <c r="B3" s="184"/>
      <c r="C3" s="184"/>
      <c r="D3" s="184"/>
      <c r="E3" s="5"/>
      <c r="F3" s="5"/>
      <c r="G3" s="4" t="s">
        <v>163</v>
      </c>
    </row>
    <row r="4" spans="1:7" ht="18.75" customHeight="1">
      <c r="A4" s="149" t="s">
        <v>248</v>
      </c>
      <c r="B4" s="149" t="s">
        <v>247</v>
      </c>
      <c r="C4" s="149" t="s">
        <v>178</v>
      </c>
      <c r="D4" s="187" t="s">
        <v>391</v>
      </c>
      <c r="E4" s="114" t="s">
        <v>59</v>
      </c>
      <c r="F4" s="146"/>
      <c r="G4" s="115"/>
    </row>
    <row r="5" spans="1:7" ht="18.75" customHeight="1">
      <c r="A5" s="178"/>
      <c r="B5" s="178"/>
      <c r="C5" s="178"/>
      <c r="D5" s="188"/>
      <c r="E5" s="149" t="str">
        <f>"2025"&amp;"年"</f>
        <v>2025年</v>
      </c>
      <c r="F5" s="149" t="str">
        <f>"2025"+1&amp;"年"</f>
        <v>2026年</v>
      </c>
      <c r="G5" s="187" t="str">
        <f>"2025"+2&amp;"年"</f>
        <v>2027年</v>
      </c>
    </row>
    <row r="6" spans="1:7" ht="18.75" customHeight="1">
      <c r="A6" s="168"/>
      <c r="B6" s="168"/>
      <c r="C6" s="168"/>
      <c r="D6" s="150"/>
      <c r="E6" s="168" t="s">
        <v>58</v>
      </c>
      <c r="F6" s="168"/>
      <c r="G6" s="150"/>
    </row>
    <row r="7" spans="1:7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>
        <v>7</v>
      </c>
    </row>
    <row r="8" spans="1:7" ht="18.75" customHeight="1">
      <c r="A8" s="9" t="s">
        <v>71</v>
      </c>
      <c r="B8" s="10"/>
      <c r="C8" s="10"/>
      <c r="D8" s="9"/>
      <c r="E8" s="11">
        <v>20000</v>
      </c>
      <c r="F8" s="11"/>
      <c r="G8" s="11"/>
    </row>
    <row r="9" spans="1:7" ht="18.75" customHeight="1">
      <c r="A9" s="9"/>
      <c r="B9" s="9" t="s">
        <v>392</v>
      </c>
      <c r="C9" s="9" t="s">
        <v>256</v>
      </c>
      <c r="D9" s="9" t="s">
        <v>393</v>
      </c>
      <c r="E9" s="11">
        <v>10000</v>
      </c>
      <c r="F9" s="11"/>
      <c r="G9" s="11"/>
    </row>
    <row r="10" spans="1:7" ht="18.75" customHeight="1">
      <c r="A10" s="12"/>
      <c r="B10" s="9" t="s">
        <v>392</v>
      </c>
      <c r="C10" s="9" t="s">
        <v>253</v>
      </c>
      <c r="D10" s="9" t="s">
        <v>393</v>
      </c>
      <c r="E10" s="11">
        <v>10000</v>
      </c>
      <c r="F10" s="11"/>
      <c r="G10" s="11"/>
    </row>
    <row r="11" spans="1:7" ht="18.75" customHeight="1">
      <c r="A11" s="229" t="s">
        <v>56</v>
      </c>
      <c r="B11" s="232" t="s">
        <v>394</v>
      </c>
      <c r="C11" s="232"/>
      <c r="D11" s="233"/>
      <c r="E11" s="11">
        <v>20000</v>
      </c>
      <c r="F11" s="11"/>
      <c r="G11" s="11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honeticPr fontId="31" type="noConversion"/>
  <printOptions horizontalCentered="1"/>
  <pageMargins left="0.39" right="0.39" top="0.57999999999999996" bottom="0.57999999999999996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"/>
  <sheetViews>
    <sheetView showZeros="0" topLeftCell="D1" workbookViewId="0">
      <selection activeCell="E35" sqref="E35"/>
    </sheetView>
  </sheetViews>
  <sheetFormatPr defaultColWidth="9.140625" defaultRowHeight="14.25" customHeight="1"/>
  <cols>
    <col min="1" max="1" width="16.5703125" customWidth="1"/>
    <col min="2" max="2" width="24.28515625" customWidth="1"/>
    <col min="3" max="5" width="20.42578125" customWidth="1"/>
    <col min="6" max="6" width="13.42578125" customWidth="1"/>
    <col min="7" max="7" width="14.28515625" customWidth="1"/>
    <col min="8" max="8" width="13.140625" customWidth="1"/>
    <col min="9" max="9" width="11" customWidth="1"/>
    <col min="10" max="10" width="12.7109375" customWidth="1"/>
    <col min="11" max="11" width="14" customWidth="1"/>
    <col min="12" max="12" width="12.7109375" customWidth="1"/>
    <col min="13" max="13" width="15.7109375" customWidth="1"/>
    <col min="14" max="14" width="11" customWidth="1"/>
    <col min="15" max="15" width="8.7109375" customWidth="1"/>
    <col min="16" max="16" width="13.85546875" customWidth="1"/>
    <col min="17" max="17" width="15.7109375" customWidth="1"/>
    <col min="18" max="18" width="17.42578125" customWidth="1"/>
    <col min="19" max="19" width="18.140625" customWidth="1"/>
  </cols>
  <sheetData>
    <row r="1" spans="1:19" ht="15" customHeight="1">
      <c r="J1" s="100"/>
      <c r="O1" s="35"/>
      <c r="P1" s="35"/>
      <c r="Q1" s="35"/>
      <c r="R1" s="35"/>
      <c r="S1" s="19" t="s">
        <v>53</v>
      </c>
    </row>
    <row r="2" spans="1:19" ht="57.75" customHeight="1">
      <c r="A2" s="118" t="str">
        <f>"2025"&amp;"年部门收入预算表"</f>
        <v>2025年部门收入预算表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120"/>
      <c r="Q2" s="120"/>
      <c r="R2" s="120"/>
      <c r="S2" s="120"/>
    </row>
    <row r="3" spans="1:19" ht="18.75" customHeight="1">
      <c r="A3" s="112" t="str">
        <f>"单位名称："&amp;"永德县德党河水库管理局"</f>
        <v>单位名称：永德县德党河水库管理局</v>
      </c>
      <c r="B3" s="121"/>
      <c r="C3" s="121"/>
      <c r="D3" s="121"/>
      <c r="E3" s="49"/>
      <c r="F3" s="49"/>
      <c r="G3" s="49"/>
      <c r="H3" s="49"/>
      <c r="I3" s="49"/>
      <c r="J3" s="37"/>
      <c r="K3" s="49"/>
      <c r="L3" s="49"/>
      <c r="M3" s="49"/>
      <c r="N3" s="49"/>
      <c r="O3" s="37"/>
      <c r="P3" s="37"/>
      <c r="Q3" s="37"/>
      <c r="R3" s="37"/>
      <c r="S3" s="19" t="s">
        <v>1</v>
      </c>
    </row>
    <row r="4" spans="1:19" ht="18.75" customHeight="1">
      <c r="A4" s="131" t="s">
        <v>54</v>
      </c>
      <c r="B4" s="134" t="s">
        <v>55</v>
      </c>
      <c r="C4" s="134" t="s">
        <v>56</v>
      </c>
      <c r="D4" s="122" t="s">
        <v>57</v>
      </c>
      <c r="E4" s="123"/>
      <c r="F4" s="123"/>
      <c r="G4" s="123"/>
      <c r="H4" s="123"/>
      <c r="I4" s="123"/>
      <c r="J4" s="124"/>
      <c r="K4" s="123"/>
      <c r="L4" s="123"/>
      <c r="M4" s="123"/>
      <c r="N4" s="125"/>
      <c r="O4" s="122" t="s">
        <v>46</v>
      </c>
      <c r="P4" s="122"/>
      <c r="Q4" s="122"/>
      <c r="R4" s="122"/>
      <c r="S4" s="126"/>
    </row>
    <row r="5" spans="1:19" ht="18.75" customHeight="1">
      <c r="A5" s="132"/>
      <c r="B5" s="135"/>
      <c r="C5" s="135"/>
      <c r="D5" s="137" t="s">
        <v>58</v>
      </c>
      <c r="E5" s="137" t="s">
        <v>59</v>
      </c>
      <c r="F5" s="137" t="s">
        <v>60</v>
      </c>
      <c r="G5" s="137" t="s">
        <v>61</v>
      </c>
      <c r="H5" s="137" t="s">
        <v>62</v>
      </c>
      <c r="I5" s="127" t="s">
        <v>63</v>
      </c>
      <c r="J5" s="127"/>
      <c r="K5" s="127"/>
      <c r="L5" s="127"/>
      <c r="M5" s="127"/>
      <c r="N5" s="128"/>
      <c r="O5" s="137" t="s">
        <v>58</v>
      </c>
      <c r="P5" s="137" t="s">
        <v>59</v>
      </c>
      <c r="Q5" s="137" t="s">
        <v>60</v>
      </c>
      <c r="R5" s="137" t="s">
        <v>61</v>
      </c>
      <c r="S5" s="137" t="s">
        <v>64</v>
      </c>
    </row>
    <row r="6" spans="1:19" ht="18.75" customHeight="1">
      <c r="A6" s="133"/>
      <c r="B6" s="136"/>
      <c r="C6" s="136"/>
      <c r="D6" s="128"/>
      <c r="E6" s="128"/>
      <c r="F6" s="128"/>
      <c r="G6" s="128"/>
      <c r="H6" s="128"/>
      <c r="I6" s="97" t="s">
        <v>58</v>
      </c>
      <c r="J6" s="97" t="s">
        <v>65</v>
      </c>
      <c r="K6" s="97" t="s">
        <v>66</v>
      </c>
      <c r="L6" s="97" t="s">
        <v>67</v>
      </c>
      <c r="M6" s="97" t="s">
        <v>68</v>
      </c>
      <c r="N6" s="97" t="s">
        <v>69</v>
      </c>
      <c r="O6" s="138"/>
      <c r="P6" s="138"/>
      <c r="Q6" s="138"/>
      <c r="R6" s="138"/>
      <c r="S6" s="128"/>
    </row>
    <row r="7" spans="1:19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</row>
    <row r="8" spans="1:19" ht="18.75" customHeight="1">
      <c r="A8" s="98" t="s">
        <v>70</v>
      </c>
      <c r="B8" s="99" t="s">
        <v>71</v>
      </c>
      <c r="C8" s="11">
        <v>2194296.33</v>
      </c>
      <c r="D8" s="11">
        <v>2194296.33</v>
      </c>
      <c r="E8" s="11">
        <v>2194296.33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8.75" customHeight="1">
      <c r="A9" s="129" t="s">
        <v>56</v>
      </c>
      <c r="B9" s="130"/>
      <c r="C9" s="11">
        <v>2194296.33</v>
      </c>
      <c r="D9" s="11">
        <v>2194296.33</v>
      </c>
      <c r="E9" s="11">
        <v>2194296.33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mergeCells count="19">
    <mergeCell ref="A9:B9"/>
    <mergeCell ref="A4:A6"/>
    <mergeCell ref="B4:B6"/>
    <mergeCell ref="C4:C6"/>
    <mergeCell ref="D5:D6"/>
    <mergeCell ref="A2:S2"/>
    <mergeCell ref="A3:D3"/>
    <mergeCell ref="D4:N4"/>
    <mergeCell ref="O4:S4"/>
    <mergeCell ref="I5:N5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31" type="noConversion"/>
  <printOptions horizontalCentered="1"/>
  <pageMargins left="0.39" right="0.39" top="0.51" bottom="0.51" header="0.31" footer="0.31"/>
  <pageSetup paperSize="9" scale="5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22"/>
  <sheetViews>
    <sheetView showZeros="0" workbookViewId="0">
      <selection activeCell="E35" sqref="E35"/>
    </sheetView>
  </sheetViews>
  <sheetFormatPr defaultColWidth="9.140625" defaultRowHeight="14.25" customHeight="1"/>
  <cols>
    <col min="1" max="1" width="14.28515625" customWidth="1"/>
    <col min="2" max="2" width="31.42578125" customWidth="1"/>
    <col min="3" max="3" width="16.7109375" customWidth="1"/>
    <col min="4" max="4" width="17.5703125" customWidth="1"/>
    <col min="5" max="5" width="19.140625" customWidth="1"/>
    <col min="6" max="6" width="15.85546875" customWidth="1"/>
    <col min="7" max="7" width="10.28515625" customWidth="1"/>
    <col min="8" max="8" width="11.85546875" customWidth="1"/>
    <col min="9" max="9" width="12.42578125" customWidth="1"/>
    <col min="10" max="10" width="8.85546875" customWidth="1"/>
    <col min="11" max="11" width="10.42578125" customWidth="1"/>
    <col min="12" max="12" width="12.42578125" customWidth="1"/>
    <col min="13" max="13" width="10.5703125" customWidth="1"/>
    <col min="14" max="14" width="11.140625" customWidth="1"/>
    <col min="15" max="15" width="13" customWidth="1"/>
  </cols>
  <sheetData>
    <row r="1" spans="1:15" ht="15" customHeight="1">
      <c r="A1" s="1"/>
      <c r="B1" s="1"/>
      <c r="C1" s="1"/>
      <c r="D1" s="93"/>
      <c r="E1" s="1"/>
      <c r="F1" s="1"/>
      <c r="G1" s="1"/>
      <c r="H1" s="93"/>
      <c r="I1" s="1"/>
      <c r="J1" s="93"/>
      <c r="K1" s="1"/>
      <c r="L1" s="1"/>
      <c r="M1" s="1"/>
      <c r="N1" s="1"/>
      <c r="O1" s="20" t="s">
        <v>72</v>
      </c>
    </row>
    <row r="2" spans="1:15" ht="42" customHeight="1">
      <c r="A2" s="110" t="str">
        <f>"2025"&amp;"年部门支出预算表"</f>
        <v>2025年部门支出预算表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8.75" customHeight="1">
      <c r="A3" s="140" t="str">
        <f>"单位名称："&amp;"永德县德党河水库管理局"</f>
        <v>单位名称：永德县德党河水库管理局</v>
      </c>
      <c r="B3" s="141"/>
      <c r="C3" s="142"/>
      <c r="D3" s="143"/>
      <c r="E3" s="142"/>
      <c r="F3" s="142"/>
      <c r="G3" s="142"/>
      <c r="H3" s="143"/>
      <c r="I3" s="142"/>
      <c r="J3" s="143"/>
      <c r="K3" s="142"/>
      <c r="L3" s="142"/>
      <c r="M3" s="96"/>
      <c r="N3" s="96"/>
      <c r="O3" s="20" t="s">
        <v>1</v>
      </c>
    </row>
    <row r="4" spans="1:15" ht="18.75" customHeight="1">
      <c r="A4" s="149" t="s">
        <v>73</v>
      </c>
      <c r="B4" s="149" t="s">
        <v>74</v>
      </c>
      <c r="C4" s="149" t="s">
        <v>56</v>
      </c>
      <c r="D4" s="114" t="s">
        <v>59</v>
      </c>
      <c r="E4" s="144" t="s">
        <v>75</v>
      </c>
      <c r="F4" s="145" t="s">
        <v>76</v>
      </c>
      <c r="G4" s="149" t="s">
        <v>60</v>
      </c>
      <c r="H4" s="149" t="s">
        <v>61</v>
      </c>
      <c r="I4" s="149" t="s">
        <v>77</v>
      </c>
      <c r="J4" s="114" t="s">
        <v>78</v>
      </c>
      <c r="K4" s="146"/>
      <c r="L4" s="146"/>
      <c r="M4" s="146"/>
      <c r="N4" s="146"/>
      <c r="O4" s="115"/>
    </row>
    <row r="5" spans="1:15" ht="30" customHeight="1">
      <c r="A5" s="150"/>
      <c r="B5" s="150"/>
      <c r="C5" s="150"/>
      <c r="D5" s="34" t="s">
        <v>58</v>
      </c>
      <c r="E5" s="48" t="s">
        <v>75</v>
      </c>
      <c r="F5" s="48" t="s">
        <v>76</v>
      </c>
      <c r="G5" s="150"/>
      <c r="H5" s="150"/>
      <c r="I5" s="150"/>
      <c r="J5" s="34" t="s">
        <v>58</v>
      </c>
      <c r="K5" s="22" t="s">
        <v>79</v>
      </c>
      <c r="L5" s="22" t="s">
        <v>80</v>
      </c>
      <c r="M5" s="22" t="s">
        <v>81</v>
      </c>
      <c r="N5" s="22" t="s">
        <v>82</v>
      </c>
      <c r="O5" s="22" t="s">
        <v>83</v>
      </c>
    </row>
    <row r="6" spans="1:15" ht="18.75" customHeight="1">
      <c r="A6" s="60">
        <v>1</v>
      </c>
      <c r="B6" s="60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spans="1:15" ht="18.75" customHeight="1">
      <c r="A7" s="67" t="s">
        <v>84</v>
      </c>
      <c r="B7" s="82" t="s">
        <v>85</v>
      </c>
      <c r="C7" s="11">
        <v>235140.14</v>
      </c>
      <c r="D7" s="11">
        <v>235140.14</v>
      </c>
      <c r="E7" s="11">
        <v>235140.14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.75" customHeight="1">
      <c r="A8" s="94" t="s">
        <v>86</v>
      </c>
      <c r="B8" s="107" t="s">
        <v>87</v>
      </c>
      <c r="C8" s="11">
        <v>235140.14</v>
      </c>
      <c r="D8" s="11">
        <v>235140.14</v>
      </c>
      <c r="E8" s="11">
        <v>235140.14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8.75" customHeight="1">
      <c r="A9" s="95" t="s">
        <v>88</v>
      </c>
      <c r="B9" s="108" t="s">
        <v>89</v>
      </c>
      <c r="C9" s="11">
        <v>22540.400000000001</v>
      </c>
      <c r="D9" s="11">
        <v>22540.400000000001</v>
      </c>
      <c r="E9" s="11">
        <v>22540.400000000001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8.75" customHeight="1">
      <c r="A10" s="95" t="s">
        <v>90</v>
      </c>
      <c r="B10" s="108" t="s">
        <v>91</v>
      </c>
      <c r="C10" s="11">
        <v>212599.74</v>
      </c>
      <c r="D10" s="11">
        <v>212599.74</v>
      </c>
      <c r="E10" s="11">
        <v>212599.74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8.75" customHeight="1">
      <c r="A11" s="67" t="s">
        <v>92</v>
      </c>
      <c r="B11" s="82" t="s">
        <v>93</v>
      </c>
      <c r="C11" s="11">
        <v>101958.63</v>
      </c>
      <c r="D11" s="11">
        <v>101958.63</v>
      </c>
      <c r="E11" s="11">
        <v>101958.63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.75" customHeight="1">
      <c r="A12" s="94" t="s">
        <v>94</v>
      </c>
      <c r="B12" s="107" t="s">
        <v>95</v>
      </c>
      <c r="C12" s="11">
        <v>101958.63</v>
      </c>
      <c r="D12" s="11">
        <v>101958.63</v>
      </c>
      <c r="E12" s="11">
        <v>101958.63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.75" customHeight="1">
      <c r="A13" s="95" t="s">
        <v>96</v>
      </c>
      <c r="B13" s="108" t="s">
        <v>97</v>
      </c>
      <c r="C13" s="11">
        <v>94341.13</v>
      </c>
      <c r="D13" s="11">
        <v>94341.13</v>
      </c>
      <c r="E13" s="11">
        <v>94341.13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.75" customHeight="1">
      <c r="A14" s="95" t="s">
        <v>98</v>
      </c>
      <c r="B14" s="108" t="s">
        <v>99</v>
      </c>
      <c r="C14" s="11">
        <v>7617.5</v>
      </c>
      <c r="D14" s="11">
        <v>7617.5</v>
      </c>
      <c r="E14" s="11">
        <v>7617.5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8.75" customHeight="1">
      <c r="A15" s="67" t="s">
        <v>100</v>
      </c>
      <c r="B15" s="82" t="s">
        <v>101</v>
      </c>
      <c r="C15" s="11">
        <v>1697747.76</v>
      </c>
      <c r="D15" s="11">
        <v>1697747.76</v>
      </c>
      <c r="E15" s="11">
        <v>1677747.76</v>
      </c>
      <c r="F15" s="11">
        <v>20000</v>
      </c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8.75" customHeight="1">
      <c r="A16" s="94" t="s">
        <v>102</v>
      </c>
      <c r="B16" s="107" t="s">
        <v>103</v>
      </c>
      <c r="C16" s="11">
        <v>1697747.76</v>
      </c>
      <c r="D16" s="11">
        <v>1697747.76</v>
      </c>
      <c r="E16" s="11">
        <v>1677747.76</v>
      </c>
      <c r="F16" s="11">
        <v>20000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8.75" customHeight="1">
      <c r="A17" s="95" t="s">
        <v>104</v>
      </c>
      <c r="B17" s="108" t="s">
        <v>105</v>
      </c>
      <c r="C17" s="11">
        <v>10000</v>
      </c>
      <c r="D17" s="11">
        <v>10000</v>
      </c>
      <c r="E17" s="11"/>
      <c r="F17" s="11">
        <v>10000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8.75" customHeight="1">
      <c r="A18" s="95" t="s">
        <v>106</v>
      </c>
      <c r="B18" s="108" t="s">
        <v>107</v>
      </c>
      <c r="C18" s="11">
        <v>1687747.76</v>
      </c>
      <c r="D18" s="11">
        <v>1687747.76</v>
      </c>
      <c r="E18" s="11">
        <v>1677747.76</v>
      </c>
      <c r="F18" s="11">
        <v>10000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8.75" customHeight="1">
      <c r="A19" s="67" t="s">
        <v>108</v>
      </c>
      <c r="B19" s="82" t="s">
        <v>109</v>
      </c>
      <c r="C19" s="11">
        <v>159449.79999999999</v>
      </c>
      <c r="D19" s="11">
        <v>159449.79999999999</v>
      </c>
      <c r="E19" s="11">
        <v>159449.79999999999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8.75" customHeight="1">
      <c r="A20" s="94" t="s">
        <v>110</v>
      </c>
      <c r="B20" s="107" t="s">
        <v>111</v>
      </c>
      <c r="C20" s="11">
        <v>159449.79999999999</v>
      </c>
      <c r="D20" s="11">
        <v>159449.79999999999</v>
      </c>
      <c r="E20" s="11">
        <v>159449.79999999999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8.75" customHeight="1">
      <c r="A21" s="95" t="s">
        <v>112</v>
      </c>
      <c r="B21" s="108" t="s">
        <v>113</v>
      </c>
      <c r="C21" s="11">
        <v>159449.79999999999</v>
      </c>
      <c r="D21" s="11">
        <v>159449.79999999999</v>
      </c>
      <c r="E21" s="11">
        <v>159449.79999999999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8.75" customHeight="1">
      <c r="A22" s="147" t="s">
        <v>114</v>
      </c>
      <c r="B22" s="148" t="s">
        <v>114</v>
      </c>
      <c r="C22" s="11">
        <v>2194296.33</v>
      </c>
      <c r="D22" s="11">
        <v>2194296.33</v>
      </c>
      <c r="E22" s="11">
        <v>2174296.33</v>
      </c>
      <c r="F22" s="11">
        <v>20000</v>
      </c>
      <c r="G22" s="11"/>
      <c r="H22" s="11"/>
      <c r="I22" s="11"/>
      <c r="J22" s="11"/>
      <c r="K22" s="11"/>
      <c r="L22" s="11"/>
      <c r="M22" s="11"/>
      <c r="N22" s="11"/>
      <c r="O22" s="11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honeticPr fontId="31" type="noConversion"/>
  <printOptions horizontalCentered="1"/>
  <pageMargins left="0.39" right="0.39" top="0.51" bottom="0.51" header="0.31" footer="0.31"/>
  <pageSetup paperSize="9" scale="6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6"/>
  <sheetViews>
    <sheetView showZeros="0" workbookViewId="0">
      <selection activeCell="E35" sqref="E35"/>
    </sheetView>
  </sheetViews>
  <sheetFormatPr defaultColWidth="9.140625" defaultRowHeight="14.25" customHeight="1"/>
  <cols>
    <col min="1" max="1" width="32.85546875" customWidth="1"/>
    <col min="2" max="2" width="22.85546875" customWidth="1"/>
    <col min="3" max="3" width="30.28515625" customWidth="1"/>
    <col min="4" max="4" width="26.85546875" customWidth="1"/>
  </cols>
  <sheetData>
    <row r="1" spans="1:4" ht="15" customHeight="1">
      <c r="A1" s="1"/>
      <c r="B1" s="1"/>
      <c r="C1" s="1"/>
      <c r="D1" s="20" t="s">
        <v>115</v>
      </c>
    </row>
    <row r="2" spans="1:4" ht="36" customHeight="1">
      <c r="A2" s="110" t="str">
        <f>"2025"&amp;"年部门财政拨款收支预算总表"</f>
        <v>2025年部门财政拨款收支预算总表</v>
      </c>
      <c r="B2" s="151"/>
      <c r="C2" s="151"/>
      <c r="D2" s="151"/>
    </row>
    <row r="3" spans="1:4" ht="18.75" customHeight="1">
      <c r="A3" s="152" t="str">
        <f>"单位名称："&amp;"永德县德党河水库管理局"</f>
        <v>单位名称：永德县德党河水库管理局</v>
      </c>
      <c r="B3" s="153"/>
      <c r="C3" s="81"/>
      <c r="D3" s="20" t="s">
        <v>1</v>
      </c>
    </row>
    <row r="4" spans="1:4" ht="18.75" customHeight="1">
      <c r="A4" s="114" t="s">
        <v>2</v>
      </c>
      <c r="B4" s="115"/>
      <c r="C4" s="114" t="s">
        <v>3</v>
      </c>
      <c r="D4" s="115"/>
    </row>
    <row r="5" spans="1:4" ht="18.75" customHeight="1">
      <c r="A5" s="116" t="s">
        <v>4</v>
      </c>
      <c r="B5" s="154" t="str">
        <f>"2025"&amp;"年预算数"</f>
        <v>2025年预算数</v>
      </c>
      <c r="C5" s="116" t="s">
        <v>116</v>
      </c>
      <c r="D5" s="154" t="str">
        <f>"2025"&amp;"年预算数"</f>
        <v>2025年预算数</v>
      </c>
    </row>
    <row r="6" spans="1:4" ht="18.75" customHeight="1">
      <c r="A6" s="117"/>
      <c r="B6" s="150"/>
      <c r="C6" s="117"/>
      <c r="D6" s="150"/>
    </row>
    <row r="7" spans="1:4" ht="18.75" customHeight="1">
      <c r="A7" s="82" t="s">
        <v>117</v>
      </c>
      <c r="B7" s="11">
        <v>2194296.33</v>
      </c>
      <c r="C7" s="10" t="s">
        <v>118</v>
      </c>
      <c r="D7" s="11">
        <v>2194296.33</v>
      </c>
    </row>
    <row r="8" spans="1:4" ht="18.75" customHeight="1">
      <c r="A8" s="83" t="s">
        <v>119</v>
      </c>
      <c r="B8" s="11">
        <v>2194296.33</v>
      </c>
      <c r="C8" s="10" t="s">
        <v>120</v>
      </c>
      <c r="D8" s="11"/>
    </row>
    <row r="9" spans="1:4" ht="18.75" customHeight="1">
      <c r="A9" s="83" t="s">
        <v>121</v>
      </c>
      <c r="B9" s="11"/>
      <c r="C9" s="10" t="s">
        <v>122</v>
      </c>
      <c r="D9" s="11"/>
    </row>
    <row r="10" spans="1:4" ht="18.75" customHeight="1">
      <c r="A10" s="83" t="s">
        <v>123</v>
      </c>
      <c r="B10" s="11"/>
      <c r="C10" s="10" t="s">
        <v>124</v>
      </c>
      <c r="D10" s="11"/>
    </row>
    <row r="11" spans="1:4" ht="18.75" customHeight="1">
      <c r="A11" s="84" t="s">
        <v>125</v>
      </c>
      <c r="B11" s="11"/>
      <c r="C11" s="85" t="s">
        <v>126</v>
      </c>
      <c r="D11" s="11"/>
    </row>
    <row r="12" spans="1:4" ht="18.75" customHeight="1">
      <c r="A12" s="86" t="s">
        <v>119</v>
      </c>
      <c r="B12" s="11"/>
      <c r="C12" s="87" t="s">
        <v>127</v>
      </c>
      <c r="D12" s="11"/>
    </row>
    <row r="13" spans="1:4" ht="18.75" customHeight="1">
      <c r="A13" s="86" t="s">
        <v>121</v>
      </c>
      <c r="B13" s="11"/>
      <c r="C13" s="87" t="s">
        <v>128</v>
      </c>
      <c r="D13" s="11"/>
    </row>
    <row r="14" spans="1:4" ht="18.75" customHeight="1">
      <c r="A14" s="86" t="s">
        <v>123</v>
      </c>
      <c r="B14" s="11"/>
      <c r="C14" s="87" t="s">
        <v>129</v>
      </c>
      <c r="D14" s="11"/>
    </row>
    <row r="15" spans="1:4" ht="18.75" customHeight="1">
      <c r="A15" s="86" t="s">
        <v>26</v>
      </c>
      <c r="B15" s="11"/>
      <c r="C15" s="87" t="s">
        <v>130</v>
      </c>
      <c r="D15" s="11">
        <v>235140.14</v>
      </c>
    </row>
    <row r="16" spans="1:4" ht="18.75" customHeight="1">
      <c r="A16" s="86" t="s">
        <v>26</v>
      </c>
      <c r="B16" s="11" t="s">
        <v>26</v>
      </c>
      <c r="C16" s="87" t="s">
        <v>131</v>
      </c>
      <c r="D16" s="11">
        <v>101958.63</v>
      </c>
    </row>
    <row r="17" spans="1:4" ht="18.75" customHeight="1">
      <c r="A17" s="88" t="s">
        <v>26</v>
      </c>
      <c r="B17" s="11" t="s">
        <v>26</v>
      </c>
      <c r="C17" s="87" t="s">
        <v>132</v>
      </c>
      <c r="D17" s="11"/>
    </row>
    <row r="18" spans="1:4" ht="18.75" customHeight="1">
      <c r="A18" s="88" t="s">
        <v>26</v>
      </c>
      <c r="B18" s="11" t="s">
        <v>26</v>
      </c>
      <c r="C18" s="87" t="s">
        <v>133</v>
      </c>
      <c r="D18" s="11"/>
    </row>
    <row r="19" spans="1:4" ht="18.75" customHeight="1">
      <c r="A19" s="89" t="s">
        <v>26</v>
      </c>
      <c r="B19" s="11" t="s">
        <v>26</v>
      </c>
      <c r="C19" s="87" t="s">
        <v>134</v>
      </c>
      <c r="D19" s="11">
        <v>1697747.76</v>
      </c>
    </row>
    <row r="20" spans="1:4" ht="18.75" customHeight="1">
      <c r="A20" s="89" t="s">
        <v>26</v>
      </c>
      <c r="B20" s="11" t="s">
        <v>26</v>
      </c>
      <c r="C20" s="87" t="s">
        <v>135</v>
      </c>
      <c r="D20" s="11"/>
    </row>
    <row r="21" spans="1:4" ht="18.75" customHeight="1">
      <c r="A21" s="89" t="s">
        <v>26</v>
      </c>
      <c r="B21" s="11" t="s">
        <v>26</v>
      </c>
      <c r="C21" s="87" t="s">
        <v>136</v>
      </c>
      <c r="D21" s="11"/>
    </row>
    <row r="22" spans="1:4" ht="18.75" customHeight="1">
      <c r="A22" s="89" t="s">
        <v>26</v>
      </c>
      <c r="B22" s="11" t="s">
        <v>26</v>
      </c>
      <c r="C22" s="87" t="s">
        <v>137</v>
      </c>
      <c r="D22" s="11"/>
    </row>
    <row r="23" spans="1:4" ht="18.75" customHeight="1">
      <c r="A23" s="89" t="s">
        <v>26</v>
      </c>
      <c r="B23" s="11" t="s">
        <v>26</v>
      </c>
      <c r="C23" s="87" t="s">
        <v>138</v>
      </c>
      <c r="D23" s="11"/>
    </row>
    <row r="24" spans="1:4" ht="18.75" customHeight="1">
      <c r="A24" s="89" t="s">
        <v>26</v>
      </c>
      <c r="B24" s="11" t="s">
        <v>26</v>
      </c>
      <c r="C24" s="87" t="s">
        <v>139</v>
      </c>
      <c r="D24" s="11"/>
    </row>
    <row r="25" spans="1:4" ht="18.75" customHeight="1">
      <c r="A25" s="89" t="s">
        <v>26</v>
      </c>
      <c r="B25" s="11" t="s">
        <v>26</v>
      </c>
      <c r="C25" s="87" t="s">
        <v>140</v>
      </c>
      <c r="D25" s="11"/>
    </row>
    <row r="26" spans="1:4" ht="18.75" customHeight="1">
      <c r="A26" s="89" t="s">
        <v>26</v>
      </c>
      <c r="B26" s="11" t="s">
        <v>26</v>
      </c>
      <c r="C26" s="87" t="s">
        <v>141</v>
      </c>
      <c r="D26" s="11">
        <v>159449.79999999999</v>
      </c>
    </row>
    <row r="27" spans="1:4" ht="18.75" customHeight="1">
      <c r="A27" s="89" t="s">
        <v>26</v>
      </c>
      <c r="B27" s="11" t="s">
        <v>26</v>
      </c>
      <c r="C27" s="87" t="s">
        <v>142</v>
      </c>
      <c r="D27" s="11"/>
    </row>
    <row r="28" spans="1:4" ht="18.75" customHeight="1">
      <c r="A28" s="89" t="s">
        <v>26</v>
      </c>
      <c r="B28" s="11" t="s">
        <v>26</v>
      </c>
      <c r="C28" s="87" t="s">
        <v>143</v>
      </c>
      <c r="D28" s="11"/>
    </row>
    <row r="29" spans="1:4" ht="18.75" customHeight="1">
      <c r="A29" s="89" t="s">
        <v>26</v>
      </c>
      <c r="B29" s="11" t="s">
        <v>26</v>
      </c>
      <c r="C29" s="87" t="s">
        <v>144</v>
      </c>
      <c r="D29" s="11"/>
    </row>
    <row r="30" spans="1:4" ht="18.75" customHeight="1">
      <c r="A30" s="89" t="s">
        <v>26</v>
      </c>
      <c r="B30" s="11" t="s">
        <v>26</v>
      </c>
      <c r="C30" s="87" t="s">
        <v>145</v>
      </c>
      <c r="D30" s="11"/>
    </row>
    <row r="31" spans="1:4" ht="18.75" customHeight="1">
      <c r="A31" s="90" t="s">
        <v>26</v>
      </c>
      <c r="B31" s="11" t="s">
        <v>26</v>
      </c>
      <c r="C31" s="87" t="s">
        <v>146</v>
      </c>
      <c r="D31" s="11"/>
    </row>
    <row r="32" spans="1:4" ht="18.75" customHeight="1">
      <c r="A32" s="90" t="s">
        <v>26</v>
      </c>
      <c r="B32" s="11" t="s">
        <v>26</v>
      </c>
      <c r="C32" s="87" t="s">
        <v>147</v>
      </c>
      <c r="D32" s="11"/>
    </row>
    <row r="33" spans="1:4" ht="18.75" customHeight="1">
      <c r="A33" s="90" t="s">
        <v>26</v>
      </c>
      <c r="B33" s="11" t="s">
        <v>26</v>
      </c>
      <c r="C33" s="87" t="s">
        <v>148</v>
      </c>
      <c r="D33" s="11"/>
    </row>
    <row r="34" spans="1:4" ht="18.75" customHeight="1">
      <c r="A34" s="90"/>
      <c r="B34" s="11"/>
      <c r="C34" s="87" t="s">
        <v>149</v>
      </c>
      <c r="D34" s="11"/>
    </row>
    <row r="35" spans="1:4" ht="18.75" customHeight="1">
      <c r="A35" s="90" t="s">
        <v>26</v>
      </c>
      <c r="B35" s="11" t="s">
        <v>26</v>
      </c>
      <c r="C35" s="87" t="s">
        <v>150</v>
      </c>
      <c r="D35" s="11"/>
    </row>
    <row r="36" spans="1:4" ht="18.75" customHeight="1">
      <c r="A36" s="27" t="s">
        <v>151</v>
      </c>
      <c r="B36" s="91">
        <v>2194296.33</v>
      </c>
      <c r="C36" s="92" t="s">
        <v>52</v>
      </c>
      <c r="D36" s="91">
        <v>2194296.33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1" type="noConversion"/>
  <printOptions horizontalCentered="1"/>
  <pageMargins left="0.39" right="0.39" top="0.51" bottom="0.51" header="0.31" footer="0.31"/>
  <pageSetup paperSize="9" scale="6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2"/>
  <sheetViews>
    <sheetView showZeros="0" workbookViewId="0">
      <selection activeCell="E35" sqref="E35"/>
    </sheetView>
  </sheetViews>
  <sheetFormatPr defaultColWidth="9.140625" defaultRowHeight="14.25" customHeight="1"/>
  <cols>
    <col min="1" max="1" width="20.140625" customWidth="1"/>
    <col min="2" max="2" width="33.7109375" customWidth="1"/>
    <col min="3" max="3" width="17.85546875" customWidth="1"/>
    <col min="4" max="4" width="17.5703125" customWidth="1"/>
    <col min="5" max="5" width="18.140625" customWidth="1"/>
    <col min="6" max="6" width="17.140625" customWidth="1"/>
    <col min="7" max="7" width="16.28515625" customWidth="1"/>
  </cols>
  <sheetData>
    <row r="1" spans="1:7" ht="15" customHeight="1">
      <c r="D1" s="77"/>
      <c r="F1" s="29"/>
      <c r="G1" s="20" t="s">
        <v>152</v>
      </c>
    </row>
    <row r="2" spans="1:7" ht="39" customHeight="1">
      <c r="A2" s="110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spans="1:7" ht="18" customHeight="1">
      <c r="A3" s="156" t="str">
        <f>"单位名称："&amp;"永德县德党河水库管理局"</f>
        <v>单位名称：永德县德党河水库管理局</v>
      </c>
      <c r="B3" s="157"/>
      <c r="C3" s="143"/>
      <c r="D3" s="143"/>
      <c r="E3" s="143"/>
      <c r="F3" s="56"/>
      <c r="G3" s="20" t="s">
        <v>1</v>
      </c>
    </row>
    <row r="4" spans="1:7" ht="20.25" customHeight="1">
      <c r="A4" s="158" t="s">
        <v>153</v>
      </c>
      <c r="B4" s="159"/>
      <c r="C4" s="154" t="s">
        <v>56</v>
      </c>
      <c r="D4" s="160" t="s">
        <v>75</v>
      </c>
      <c r="E4" s="146"/>
      <c r="F4" s="115"/>
      <c r="G4" s="163" t="s">
        <v>76</v>
      </c>
    </row>
    <row r="5" spans="1:7" ht="20.25" customHeight="1">
      <c r="A5" s="78" t="s">
        <v>73</v>
      </c>
      <c r="B5" s="78" t="s">
        <v>74</v>
      </c>
      <c r="C5" s="117"/>
      <c r="D5" s="34" t="s">
        <v>58</v>
      </c>
      <c r="E5" s="34" t="s">
        <v>154</v>
      </c>
      <c r="F5" s="34" t="s">
        <v>155</v>
      </c>
      <c r="G5" s="164"/>
    </row>
    <row r="6" spans="1:7" ht="19.5" customHeight="1">
      <c r="A6" s="78" t="s">
        <v>156</v>
      </c>
      <c r="B6" s="78" t="s">
        <v>157</v>
      </c>
      <c r="C6" s="78" t="s">
        <v>158</v>
      </c>
      <c r="D6" s="34">
        <v>4</v>
      </c>
      <c r="E6" s="79" t="s">
        <v>159</v>
      </c>
      <c r="F6" s="79" t="s">
        <v>160</v>
      </c>
      <c r="G6" s="78" t="s">
        <v>161</v>
      </c>
    </row>
    <row r="7" spans="1:7" ht="18" customHeight="1">
      <c r="A7" s="17" t="s">
        <v>84</v>
      </c>
      <c r="B7" s="17" t="s">
        <v>85</v>
      </c>
      <c r="C7" s="11">
        <v>235140.14</v>
      </c>
      <c r="D7" s="11">
        <v>235140.14</v>
      </c>
      <c r="E7" s="11">
        <v>234640.14</v>
      </c>
      <c r="F7" s="11">
        <v>500</v>
      </c>
      <c r="G7" s="11"/>
    </row>
    <row r="8" spans="1:7" ht="18" customHeight="1">
      <c r="A8" s="61" t="s">
        <v>86</v>
      </c>
      <c r="B8" s="61" t="s">
        <v>87</v>
      </c>
      <c r="C8" s="11">
        <v>235140.14</v>
      </c>
      <c r="D8" s="11">
        <v>235140.14</v>
      </c>
      <c r="E8" s="11">
        <v>234640.14</v>
      </c>
      <c r="F8" s="11">
        <v>500</v>
      </c>
      <c r="G8" s="11"/>
    </row>
    <row r="9" spans="1:7" ht="18" customHeight="1">
      <c r="A9" s="80" t="s">
        <v>88</v>
      </c>
      <c r="B9" s="80" t="s">
        <v>89</v>
      </c>
      <c r="C9" s="11">
        <v>22540.400000000001</v>
      </c>
      <c r="D9" s="11">
        <v>22540.400000000001</v>
      </c>
      <c r="E9" s="11">
        <v>22040.400000000001</v>
      </c>
      <c r="F9" s="11">
        <v>500</v>
      </c>
      <c r="G9" s="11"/>
    </row>
    <row r="10" spans="1:7" ht="18" customHeight="1">
      <c r="A10" s="80" t="s">
        <v>90</v>
      </c>
      <c r="B10" s="80" t="s">
        <v>91</v>
      </c>
      <c r="C10" s="11">
        <v>212599.74</v>
      </c>
      <c r="D10" s="11">
        <v>212599.74</v>
      </c>
      <c r="E10" s="11">
        <v>212599.74</v>
      </c>
      <c r="F10" s="11"/>
      <c r="G10" s="11"/>
    </row>
    <row r="11" spans="1:7" ht="18" customHeight="1">
      <c r="A11" s="17" t="s">
        <v>92</v>
      </c>
      <c r="B11" s="17" t="s">
        <v>93</v>
      </c>
      <c r="C11" s="11">
        <v>101958.63</v>
      </c>
      <c r="D11" s="11">
        <v>101958.63</v>
      </c>
      <c r="E11" s="11">
        <v>101958.63</v>
      </c>
      <c r="F11" s="11"/>
      <c r="G11" s="11"/>
    </row>
    <row r="12" spans="1:7" ht="18" customHeight="1">
      <c r="A12" s="61" t="s">
        <v>94</v>
      </c>
      <c r="B12" s="61" t="s">
        <v>95</v>
      </c>
      <c r="C12" s="11">
        <v>101958.63</v>
      </c>
      <c r="D12" s="11">
        <v>101958.63</v>
      </c>
      <c r="E12" s="11">
        <v>101958.63</v>
      </c>
      <c r="F12" s="11"/>
      <c r="G12" s="11"/>
    </row>
    <row r="13" spans="1:7" ht="18" customHeight="1">
      <c r="A13" s="80" t="s">
        <v>96</v>
      </c>
      <c r="B13" s="80" t="s">
        <v>97</v>
      </c>
      <c r="C13" s="11">
        <v>94341.13</v>
      </c>
      <c r="D13" s="11">
        <v>94341.13</v>
      </c>
      <c r="E13" s="11">
        <v>94341.13</v>
      </c>
      <c r="F13" s="11"/>
      <c r="G13" s="11"/>
    </row>
    <row r="14" spans="1:7" ht="18" customHeight="1">
      <c r="A14" s="80" t="s">
        <v>98</v>
      </c>
      <c r="B14" s="80" t="s">
        <v>99</v>
      </c>
      <c r="C14" s="11">
        <v>7617.5</v>
      </c>
      <c r="D14" s="11">
        <v>7617.5</v>
      </c>
      <c r="E14" s="11">
        <v>7617.5</v>
      </c>
      <c r="F14" s="11"/>
      <c r="G14" s="11"/>
    </row>
    <row r="15" spans="1:7" ht="18" customHeight="1">
      <c r="A15" s="17" t="s">
        <v>100</v>
      </c>
      <c r="B15" s="17" t="s">
        <v>101</v>
      </c>
      <c r="C15" s="11">
        <v>1697747.76</v>
      </c>
      <c r="D15" s="11">
        <v>1677747.76</v>
      </c>
      <c r="E15" s="11">
        <v>1608049.6</v>
      </c>
      <c r="F15" s="11">
        <v>69698.16</v>
      </c>
      <c r="G15" s="11">
        <v>20000</v>
      </c>
    </row>
    <row r="16" spans="1:7" ht="18" customHeight="1">
      <c r="A16" s="61" t="s">
        <v>102</v>
      </c>
      <c r="B16" s="61" t="s">
        <v>103</v>
      </c>
      <c r="C16" s="11">
        <v>1697747.76</v>
      </c>
      <c r="D16" s="11">
        <v>1677747.76</v>
      </c>
      <c r="E16" s="11">
        <v>1608049.6</v>
      </c>
      <c r="F16" s="11">
        <v>69698.16</v>
      </c>
      <c r="G16" s="11">
        <v>20000</v>
      </c>
    </row>
    <row r="17" spans="1:7" ht="18" customHeight="1">
      <c r="A17" s="80" t="s">
        <v>104</v>
      </c>
      <c r="B17" s="80" t="s">
        <v>105</v>
      </c>
      <c r="C17" s="11">
        <v>10000</v>
      </c>
      <c r="D17" s="11"/>
      <c r="E17" s="11"/>
      <c r="F17" s="11"/>
      <c r="G17" s="11">
        <v>10000</v>
      </c>
    </row>
    <row r="18" spans="1:7" ht="18" customHeight="1">
      <c r="A18" s="80" t="s">
        <v>106</v>
      </c>
      <c r="B18" s="80" t="s">
        <v>107</v>
      </c>
      <c r="C18" s="11">
        <v>1687747.76</v>
      </c>
      <c r="D18" s="11">
        <v>1677747.76</v>
      </c>
      <c r="E18" s="11">
        <v>1608049.6</v>
      </c>
      <c r="F18" s="11">
        <v>69698.16</v>
      </c>
      <c r="G18" s="11">
        <v>10000</v>
      </c>
    </row>
    <row r="19" spans="1:7" ht="18" customHeight="1">
      <c r="A19" s="17" t="s">
        <v>108</v>
      </c>
      <c r="B19" s="17" t="s">
        <v>109</v>
      </c>
      <c r="C19" s="11">
        <v>159449.79999999999</v>
      </c>
      <c r="D19" s="11">
        <v>159449.79999999999</v>
      </c>
      <c r="E19" s="11">
        <v>159449.79999999999</v>
      </c>
      <c r="F19" s="11"/>
      <c r="G19" s="11"/>
    </row>
    <row r="20" spans="1:7" ht="18" customHeight="1">
      <c r="A20" s="61" t="s">
        <v>110</v>
      </c>
      <c r="B20" s="61" t="s">
        <v>111</v>
      </c>
      <c r="C20" s="11">
        <v>159449.79999999999</v>
      </c>
      <c r="D20" s="11">
        <v>159449.79999999999</v>
      </c>
      <c r="E20" s="11">
        <v>159449.79999999999</v>
      </c>
      <c r="F20" s="11"/>
      <c r="G20" s="11"/>
    </row>
    <row r="21" spans="1:7" ht="18" customHeight="1">
      <c r="A21" s="80" t="s">
        <v>112</v>
      </c>
      <c r="B21" s="80" t="s">
        <v>113</v>
      </c>
      <c r="C21" s="11">
        <v>159449.79999999999</v>
      </c>
      <c r="D21" s="11">
        <v>159449.79999999999</v>
      </c>
      <c r="E21" s="11">
        <v>159449.79999999999</v>
      </c>
      <c r="F21" s="11"/>
      <c r="G21" s="11"/>
    </row>
    <row r="22" spans="1:7" ht="18" customHeight="1">
      <c r="A22" s="161" t="s">
        <v>114</v>
      </c>
      <c r="B22" s="162" t="s">
        <v>114</v>
      </c>
      <c r="C22" s="11">
        <v>2194296.33</v>
      </c>
      <c r="D22" s="11">
        <v>2174296.33</v>
      </c>
      <c r="E22" s="11">
        <v>2104098.17</v>
      </c>
      <c r="F22" s="11">
        <v>70198.16</v>
      </c>
      <c r="G22" s="11">
        <v>20000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honeticPr fontId="31" type="noConversion"/>
  <printOptions horizontalCentered="1"/>
  <pageMargins left="0.39" right="0.39" top="0.57999999999999996" bottom="0.57999999999999996" header="0.5" footer="0.5"/>
  <pageSetup paperSize="9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1"/>
  <sheetViews>
    <sheetView showZeros="0" workbookViewId="0">
      <selection activeCell="C9" sqref="C9"/>
    </sheetView>
  </sheetViews>
  <sheetFormatPr defaultColWidth="9.140625" defaultRowHeight="14.25" customHeight="1"/>
  <cols>
    <col min="1" max="1" width="23.5703125" customWidth="1"/>
    <col min="2" max="2" width="17" customWidth="1"/>
    <col min="3" max="3" width="18.5703125" customWidth="1"/>
    <col min="4" max="4" width="16.140625" customWidth="1"/>
    <col min="5" max="5" width="15.42578125" customWidth="1"/>
    <col min="6" max="6" width="15.85546875" customWidth="1"/>
    <col min="7" max="7" width="22.85546875" customWidth="1"/>
  </cols>
  <sheetData>
    <row r="1" spans="1:7" ht="15" customHeight="1">
      <c r="A1" s="68"/>
      <c r="B1" s="69"/>
      <c r="C1" s="70"/>
      <c r="D1" s="31"/>
      <c r="G1" s="46" t="s">
        <v>162</v>
      </c>
    </row>
    <row r="2" spans="1:7" ht="39" customHeight="1">
      <c r="A2" s="118" t="str">
        <f>"2025"&amp;"年“三公”经费支出预算表"</f>
        <v>2025年“三公”经费支出预算表</v>
      </c>
      <c r="B2" s="165"/>
      <c r="C2" s="165"/>
      <c r="D2" s="165"/>
      <c r="E2" s="165"/>
      <c r="F2" s="165"/>
      <c r="G2" s="165"/>
    </row>
    <row r="3" spans="1:7" ht="18.75" customHeight="1">
      <c r="A3" s="112" t="str">
        <f>"单位名称："&amp;"永德县德党河水库管理局"</f>
        <v>单位名称：永德县德党河水库管理局</v>
      </c>
      <c r="B3" s="166"/>
      <c r="C3" s="167"/>
      <c r="D3" s="142"/>
      <c r="E3" s="14"/>
      <c r="G3" s="46" t="s">
        <v>163</v>
      </c>
    </row>
    <row r="4" spans="1:7" ht="18.75" customHeight="1">
      <c r="A4" s="149" t="s">
        <v>164</v>
      </c>
      <c r="B4" s="149" t="s">
        <v>165</v>
      </c>
      <c r="C4" s="116" t="s">
        <v>166</v>
      </c>
      <c r="D4" s="114" t="s">
        <v>167</v>
      </c>
      <c r="E4" s="146"/>
      <c r="F4" s="115"/>
      <c r="G4" s="116" t="s">
        <v>168</v>
      </c>
    </row>
    <row r="5" spans="1:7" ht="18.75" customHeight="1">
      <c r="A5" s="168"/>
      <c r="B5" s="170"/>
      <c r="C5" s="117"/>
      <c r="D5" s="34" t="s">
        <v>58</v>
      </c>
      <c r="E5" s="34" t="s">
        <v>169</v>
      </c>
      <c r="F5" s="34" t="s">
        <v>170</v>
      </c>
      <c r="G5" s="117"/>
    </row>
    <row r="6" spans="1:7" ht="18.75" customHeight="1">
      <c r="A6" s="169" t="s">
        <v>56</v>
      </c>
      <c r="B6" s="72">
        <v>1</v>
      </c>
      <c r="C6" s="73">
        <v>2</v>
      </c>
      <c r="D6" s="74">
        <v>3</v>
      </c>
      <c r="E6" s="74">
        <v>4</v>
      </c>
      <c r="F6" s="74">
        <v>5</v>
      </c>
      <c r="G6" s="73">
        <v>6</v>
      </c>
    </row>
    <row r="7" spans="1:7" ht="18.75" customHeight="1">
      <c r="A7" s="71" t="s">
        <v>56</v>
      </c>
      <c r="B7" s="75">
        <v>2000</v>
      </c>
      <c r="C7" s="75"/>
      <c r="D7" s="75"/>
      <c r="E7" s="75"/>
      <c r="F7" s="75"/>
      <c r="G7" s="75">
        <v>2000</v>
      </c>
    </row>
    <row r="8" spans="1:7" ht="18.75" customHeight="1">
      <c r="A8" s="76" t="s">
        <v>171</v>
      </c>
      <c r="B8" s="75"/>
      <c r="C8" s="75"/>
      <c r="D8" s="75"/>
      <c r="E8" s="75"/>
      <c r="F8" s="75"/>
      <c r="G8" s="75"/>
    </row>
    <row r="9" spans="1:7" ht="18.75" customHeight="1">
      <c r="A9" s="76" t="s">
        <v>172</v>
      </c>
      <c r="B9" s="75">
        <v>2000</v>
      </c>
      <c r="C9" s="75"/>
      <c r="D9" s="75"/>
      <c r="E9" s="75"/>
      <c r="F9" s="75"/>
      <c r="G9" s="75">
        <v>2000</v>
      </c>
    </row>
    <row r="10" spans="1:7" ht="18.75" customHeight="1">
      <c r="A10" s="76" t="s">
        <v>173</v>
      </c>
      <c r="B10" s="75"/>
      <c r="C10" s="75"/>
      <c r="D10" s="75"/>
      <c r="E10" s="75"/>
      <c r="F10" s="75"/>
      <c r="G10" s="75"/>
    </row>
    <row r="11" spans="1:7" ht="18.75" customHeight="1">
      <c r="A11" s="76" t="s">
        <v>174</v>
      </c>
      <c r="B11" s="75"/>
      <c r="C11" s="75"/>
      <c r="D11" s="75"/>
      <c r="E11" s="75"/>
      <c r="F11" s="75"/>
      <c r="G11" s="75"/>
    </row>
  </sheetData>
  <mergeCells count="7">
    <mergeCell ref="A2:G2"/>
    <mergeCell ref="A3:D3"/>
    <mergeCell ref="D4:F4"/>
    <mergeCell ref="A4:A6"/>
    <mergeCell ref="B4:B5"/>
    <mergeCell ref="C4:C5"/>
    <mergeCell ref="G4:G5"/>
  </mergeCells>
  <phoneticPr fontId="31" type="noConversion"/>
  <printOptions horizontalCentered="1"/>
  <pageMargins left="0.39" right="0.39" top="0.57999999999999996" bottom="0.57999999999999996" header="0.51" footer="0.51"/>
  <pageSetup paperSize="9" fitToHeight="10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W34"/>
  <sheetViews>
    <sheetView showZeros="0" topLeftCell="F1" workbookViewId="0">
      <selection activeCell="M9" sqref="M9"/>
    </sheetView>
  </sheetViews>
  <sheetFormatPr defaultColWidth="9.140625" defaultRowHeight="14.25" customHeight="1"/>
  <cols>
    <col min="1" max="1" width="22" customWidth="1"/>
    <col min="2" max="2" width="20.285156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9" width="19.85546875" customWidth="1"/>
    <col min="10" max="10" width="12.85546875" customWidth="1"/>
    <col min="11" max="11" width="15.42578125" customWidth="1"/>
    <col min="12" max="12" width="19.85546875" customWidth="1"/>
    <col min="13" max="13" width="12.7109375" customWidth="1"/>
    <col min="14" max="14" width="9.7109375" customWidth="1"/>
    <col min="15" max="15" width="8.28515625" customWidth="1"/>
    <col min="16" max="16" width="11" customWidth="1"/>
    <col min="17" max="17" width="9.7109375" customWidth="1"/>
    <col min="18" max="18" width="8.85546875" customWidth="1"/>
    <col min="19" max="19" width="10.28515625" customWidth="1"/>
    <col min="20" max="20" width="10.7109375" customWidth="1"/>
    <col min="21" max="21" width="9.140625" customWidth="1"/>
    <col min="22" max="22" width="9.28515625" customWidth="1"/>
    <col min="23" max="23" width="10.7109375" customWidth="1"/>
  </cols>
  <sheetData>
    <row r="1" spans="1:23" ht="15" customHeight="1">
      <c r="B1" s="64"/>
      <c r="D1" s="65"/>
      <c r="E1" s="65"/>
      <c r="F1" s="65"/>
      <c r="G1" s="65"/>
      <c r="H1" s="35"/>
      <c r="I1" s="35"/>
      <c r="J1" s="35"/>
      <c r="K1" s="35"/>
      <c r="L1" s="35"/>
      <c r="M1" s="35"/>
      <c r="N1" s="14"/>
      <c r="O1" s="14"/>
      <c r="P1" s="14"/>
      <c r="Q1" s="35"/>
      <c r="U1" s="64"/>
      <c r="W1" s="19" t="s">
        <v>175</v>
      </c>
    </row>
    <row r="2" spans="1:23" ht="39.75" customHeight="1">
      <c r="A2" s="118" t="str">
        <f>"2025"&amp;"年部门基本支出预算表"</f>
        <v>2025年部门基本支出预算表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71"/>
      <c r="O2" s="171"/>
      <c r="P2" s="171"/>
      <c r="Q2" s="165"/>
      <c r="R2" s="165"/>
      <c r="S2" s="165"/>
      <c r="T2" s="165"/>
      <c r="U2" s="165"/>
      <c r="V2" s="165"/>
      <c r="W2" s="165"/>
    </row>
    <row r="3" spans="1:23" ht="18.75" customHeight="1">
      <c r="A3" s="152" t="str">
        <f>"单位名称："&amp;"永德县德党河水库管理局"</f>
        <v>单位名称：永德县德党河水库管理局</v>
      </c>
      <c r="B3" s="172"/>
      <c r="C3" s="172"/>
      <c r="D3" s="172"/>
      <c r="E3" s="172"/>
      <c r="F3" s="172"/>
      <c r="G3" s="172"/>
      <c r="H3" s="37"/>
      <c r="I3" s="37"/>
      <c r="J3" s="37"/>
      <c r="K3" s="37"/>
      <c r="L3" s="37"/>
      <c r="M3" s="37"/>
      <c r="N3" s="49"/>
      <c r="O3" s="49"/>
      <c r="P3" s="49"/>
      <c r="Q3" s="37"/>
      <c r="U3" s="64"/>
      <c r="W3" s="19" t="s">
        <v>163</v>
      </c>
    </row>
    <row r="4" spans="1:23" ht="18" customHeight="1">
      <c r="A4" s="149" t="s">
        <v>176</v>
      </c>
      <c r="B4" s="149" t="s">
        <v>177</v>
      </c>
      <c r="C4" s="149" t="s">
        <v>178</v>
      </c>
      <c r="D4" s="149" t="s">
        <v>179</v>
      </c>
      <c r="E4" s="149" t="s">
        <v>180</v>
      </c>
      <c r="F4" s="149" t="s">
        <v>181</v>
      </c>
      <c r="G4" s="149" t="s">
        <v>182</v>
      </c>
      <c r="H4" s="160" t="s">
        <v>183</v>
      </c>
      <c r="I4" s="173" t="s">
        <v>183</v>
      </c>
      <c r="J4" s="173"/>
      <c r="K4" s="173"/>
      <c r="L4" s="173"/>
      <c r="M4" s="173"/>
      <c r="N4" s="146"/>
      <c r="O4" s="146"/>
      <c r="P4" s="146"/>
      <c r="Q4" s="144" t="s">
        <v>62</v>
      </c>
      <c r="R4" s="173" t="s">
        <v>78</v>
      </c>
      <c r="S4" s="173"/>
      <c r="T4" s="173"/>
      <c r="U4" s="173"/>
      <c r="V4" s="173"/>
      <c r="W4" s="174"/>
    </row>
    <row r="5" spans="1:23" ht="18" customHeight="1">
      <c r="A5" s="178"/>
      <c r="B5" s="181"/>
      <c r="C5" s="178"/>
      <c r="D5" s="178"/>
      <c r="E5" s="178"/>
      <c r="F5" s="178"/>
      <c r="G5" s="178"/>
      <c r="H5" s="154" t="s">
        <v>184</v>
      </c>
      <c r="I5" s="160" t="s">
        <v>59</v>
      </c>
      <c r="J5" s="173"/>
      <c r="K5" s="173"/>
      <c r="L5" s="173"/>
      <c r="M5" s="174"/>
      <c r="N5" s="114" t="s">
        <v>185</v>
      </c>
      <c r="O5" s="146"/>
      <c r="P5" s="115"/>
      <c r="Q5" s="149" t="s">
        <v>62</v>
      </c>
      <c r="R5" s="160" t="s">
        <v>78</v>
      </c>
      <c r="S5" s="144" t="s">
        <v>65</v>
      </c>
      <c r="T5" s="173" t="s">
        <v>78</v>
      </c>
      <c r="U5" s="144" t="s">
        <v>67</v>
      </c>
      <c r="V5" s="144" t="s">
        <v>68</v>
      </c>
      <c r="W5" s="145" t="s">
        <v>69</v>
      </c>
    </row>
    <row r="6" spans="1:23" ht="18.75" customHeight="1">
      <c r="A6" s="179"/>
      <c r="B6" s="179"/>
      <c r="C6" s="179"/>
      <c r="D6" s="179"/>
      <c r="E6" s="179"/>
      <c r="F6" s="179"/>
      <c r="G6" s="179"/>
      <c r="H6" s="179"/>
      <c r="I6" s="182" t="s">
        <v>186</v>
      </c>
      <c r="J6" s="149" t="s">
        <v>187</v>
      </c>
      <c r="K6" s="149" t="s">
        <v>188</v>
      </c>
      <c r="L6" s="149" t="s">
        <v>189</v>
      </c>
      <c r="M6" s="149" t="s">
        <v>190</v>
      </c>
      <c r="N6" s="149" t="s">
        <v>59</v>
      </c>
      <c r="O6" s="149" t="s">
        <v>60</v>
      </c>
      <c r="P6" s="149" t="s">
        <v>61</v>
      </c>
      <c r="Q6" s="179"/>
      <c r="R6" s="149" t="s">
        <v>58</v>
      </c>
      <c r="S6" s="149" t="s">
        <v>65</v>
      </c>
      <c r="T6" s="149" t="s">
        <v>191</v>
      </c>
      <c r="U6" s="149" t="s">
        <v>67</v>
      </c>
      <c r="V6" s="149" t="s">
        <v>68</v>
      </c>
      <c r="W6" s="149" t="s">
        <v>69</v>
      </c>
    </row>
    <row r="7" spans="1:23" ht="37.5" customHeight="1">
      <c r="A7" s="180"/>
      <c r="B7" s="180"/>
      <c r="C7" s="180"/>
      <c r="D7" s="180"/>
      <c r="E7" s="180"/>
      <c r="F7" s="180"/>
      <c r="G7" s="180"/>
      <c r="H7" s="180"/>
      <c r="I7" s="183"/>
      <c r="J7" s="168" t="s">
        <v>192</v>
      </c>
      <c r="K7" s="168" t="s">
        <v>188</v>
      </c>
      <c r="L7" s="168" t="s">
        <v>189</v>
      </c>
      <c r="M7" s="168" t="s">
        <v>190</v>
      </c>
      <c r="N7" s="168" t="s">
        <v>188</v>
      </c>
      <c r="O7" s="168" t="s">
        <v>189</v>
      </c>
      <c r="P7" s="168" t="s">
        <v>190</v>
      </c>
      <c r="Q7" s="168" t="s">
        <v>62</v>
      </c>
      <c r="R7" s="168" t="s">
        <v>58</v>
      </c>
      <c r="S7" s="168" t="s">
        <v>65</v>
      </c>
      <c r="T7" s="168" t="s">
        <v>191</v>
      </c>
      <c r="U7" s="168" t="s">
        <v>67</v>
      </c>
      <c r="V7" s="168" t="s">
        <v>68</v>
      </c>
      <c r="W7" s="168" t="s">
        <v>69</v>
      </c>
    </row>
    <row r="8" spans="1:23" ht="19.5" customHeight="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20</v>
      </c>
      <c r="U8" s="66">
        <v>21</v>
      </c>
      <c r="V8" s="66">
        <v>22</v>
      </c>
      <c r="W8" s="66">
        <v>23</v>
      </c>
    </row>
    <row r="9" spans="1:23" ht="21" customHeight="1">
      <c r="A9" s="67" t="s">
        <v>71</v>
      </c>
      <c r="B9" s="67"/>
      <c r="C9" s="67"/>
      <c r="D9" s="67"/>
      <c r="E9" s="67"/>
      <c r="F9" s="67"/>
      <c r="G9" s="67"/>
      <c r="H9" s="11">
        <v>2174296.33</v>
      </c>
      <c r="I9" s="11">
        <v>2174296.33</v>
      </c>
      <c r="J9" s="11"/>
      <c r="K9" s="11"/>
      <c r="L9" s="11">
        <v>2174296.33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1" customHeight="1">
      <c r="A10" s="67"/>
      <c r="B10" s="9" t="s">
        <v>193</v>
      </c>
      <c r="C10" s="9" t="s">
        <v>194</v>
      </c>
      <c r="D10" s="9" t="s">
        <v>106</v>
      </c>
      <c r="E10" s="9" t="s">
        <v>107</v>
      </c>
      <c r="F10" s="9" t="s">
        <v>195</v>
      </c>
      <c r="G10" s="9" t="s">
        <v>196</v>
      </c>
      <c r="H10" s="11">
        <v>634908</v>
      </c>
      <c r="I10" s="11">
        <v>634908</v>
      </c>
      <c r="J10" s="11"/>
      <c r="K10" s="11"/>
      <c r="L10" s="11">
        <v>634908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1" customHeight="1">
      <c r="A11" s="12"/>
      <c r="B11" s="9" t="s">
        <v>193</v>
      </c>
      <c r="C11" s="9" t="s">
        <v>194</v>
      </c>
      <c r="D11" s="9" t="s">
        <v>106</v>
      </c>
      <c r="E11" s="9" t="s">
        <v>107</v>
      </c>
      <c r="F11" s="9" t="s">
        <v>197</v>
      </c>
      <c r="G11" s="9" t="s">
        <v>198</v>
      </c>
      <c r="H11" s="11">
        <v>78720</v>
      </c>
      <c r="I11" s="11">
        <v>78720</v>
      </c>
      <c r="J11" s="11"/>
      <c r="K11" s="11"/>
      <c r="L11" s="11">
        <v>78720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21" customHeight="1">
      <c r="A12" s="12"/>
      <c r="B12" s="9" t="s">
        <v>193</v>
      </c>
      <c r="C12" s="9" t="s">
        <v>194</v>
      </c>
      <c r="D12" s="9" t="s">
        <v>199</v>
      </c>
      <c r="E12" s="9" t="s">
        <v>200</v>
      </c>
      <c r="F12" s="9" t="s">
        <v>197</v>
      </c>
      <c r="G12" s="9" t="s">
        <v>198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1" customHeight="1">
      <c r="A13" s="12"/>
      <c r="B13" s="9" t="s">
        <v>193</v>
      </c>
      <c r="C13" s="9" t="s">
        <v>194</v>
      </c>
      <c r="D13" s="9" t="s">
        <v>106</v>
      </c>
      <c r="E13" s="9" t="s">
        <v>107</v>
      </c>
      <c r="F13" s="9" t="s">
        <v>201</v>
      </c>
      <c r="G13" s="9" t="s">
        <v>202</v>
      </c>
      <c r="H13" s="11">
        <v>454020.36</v>
      </c>
      <c r="I13" s="11">
        <v>454020.36</v>
      </c>
      <c r="J13" s="11"/>
      <c r="K13" s="11"/>
      <c r="L13" s="11">
        <v>454020.36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21" customHeight="1">
      <c r="A14" s="12"/>
      <c r="B14" s="9" t="s">
        <v>203</v>
      </c>
      <c r="C14" s="9" t="s">
        <v>204</v>
      </c>
      <c r="D14" s="9" t="s">
        <v>106</v>
      </c>
      <c r="E14" s="9" t="s">
        <v>107</v>
      </c>
      <c r="F14" s="9" t="s">
        <v>201</v>
      </c>
      <c r="G14" s="9" t="s">
        <v>202</v>
      </c>
      <c r="H14" s="11">
        <v>270000</v>
      </c>
      <c r="I14" s="11">
        <v>270000</v>
      </c>
      <c r="J14" s="11"/>
      <c r="K14" s="11"/>
      <c r="L14" s="11">
        <v>270000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1" customHeight="1">
      <c r="A15" s="12"/>
      <c r="B15" s="9" t="s">
        <v>193</v>
      </c>
      <c r="C15" s="9" t="s">
        <v>194</v>
      </c>
      <c r="D15" s="9" t="s">
        <v>106</v>
      </c>
      <c r="E15" s="9" t="s">
        <v>107</v>
      </c>
      <c r="F15" s="9" t="s">
        <v>201</v>
      </c>
      <c r="G15" s="9" t="s">
        <v>202</v>
      </c>
      <c r="H15" s="11">
        <v>161100</v>
      </c>
      <c r="I15" s="11">
        <v>161100</v>
      </c>
      <c r="J15" s="11"/>
      <c r="K15" s="11"/>
      <c r="L15" s="11">
        <v>161100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21" customHeight="1">
      <c r="A16" s="12"/>
      <c r="B16" s="9" t="s">
        <v>205</v>
      </c>
      <c r="C16" s="9" t="s">
        <v>206</v>
      </c>
      <c r="D16" s="9" t="s">
        <v>90</v>
      </c>
      <c r="E16" s="9" t="s">
        <v>91</v>
      </c>
      <c r="F16" s="9" t="s">
        <v>207</v>
      </c>
      <c r="G16" s="9" t="s">
        <v>208</v>
      </c>
      <c r="H16" s="11">
        <v>212599.74</v>
      </c>
      <c r="I16" s="11">
        <v>212599.74</v>
      </c>
      <c r="J16" s="11"/>
      <c r="K16" s="11"/>
      <c r="L16" s="11">
        <v>212599.74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1" customHeight="1">
      <c r="A17" s="12"/>
      <c r="B17" s="9" t="s">
        <v>205</v>
      </c>
      <c r="C17" s="9" t="s">
        <v>206</v>
      </c>
      <c r="D17" s="9" t="s">
        <v>209</v>
      </c>
      <c r="E17" s="9" t="s">
        <v>210</v>
      </c>
      <c r="F17" s="9" t="s">
        <v>211</v>
      </c>
      <c r="G17" s="9" t="s">
        <v>212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21" customHeight="1">
      <c r="A18" s="12"/>
      <c r="B18" s="9" t="s">
        <v>205</v>
      </c>
      <c r="C18" s="9" t="s">
        <v>206</v>
      </c>
      <c r="D18" s="9" t="s">
        <v>213</v>
      </c>
      <c r="E18" s="9" t="s">
        <v>214</v>
      </c>
      <c r="F18" s="9" t="s">
        <v>215</v>
      </c>
      <c r="G18" s="9" t="s">
        <v>216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21" customHeight="1">
      <c r="A19" s="12"/>
      <c r="B19" s="9" t="s">
        <v>205</v>
      </c>
      <c r="C19" s="9" t="s">
        <v>206</v>
      </c>
      <c r="D19" s="9" t="s">
        <v>96</v>
      </c>
      <c r="E19" s="9" t="s">
        <v>97</v>
      </c>
      <c r="F19" s="9" t="s">
        <v>215</v>
      </c>
      <c r="G19" s="9" t="s">
        <v>216</v>
      </c>
      <c r="H19" s="11">
        <v>94341.13</v>
      </c>
      <c r="I19" s="11">
        <v>94341.13</v>
      </c>
      <c r="J19" s="11"/>
      <c r="K19" s="11"/>
      <c r="L19" s="11">
        <v>94341.13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1" customHeight="1">
      <c r="A20" s="12"/>
      <c r="B20" s="9" t="s">
        <v>205</v>
      </c>
      <c r="C20" s="9" t="s">
        <v>206</v>
      </c>
      <c r="D20" s="9" t="s">
        <v>98</v>
      </c>
      <c r="E20" s="9" t="s">
        <v>99</v>
      </c>
      <c r="F20" s="9" t="s">
        <v>217</v>
      </c>
      <c r="G20" s="9" t="s">
        <v>218</v>
      </c>
      <c r="H20" s="11">
        <v>2657.5</v>
      </c>
      <c r="I20" s="11">
        <v>2657.5</v>
      </c>
      <c r="J20" s="11"/>
      <c r="K20" s="11"/>
      <c r="L20" s="11">
        <v>2657.5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1" customHeight="1">
      <c r="A21" s="12"/>
      <c r="B21" s="9" t="s">
        <v>205</v>
      </c>
      <c r="C21" s="9" t="s">
        <v>206</v>
      </c>
      <c r="D21" s="9" t="s">
        <v>106</v>
      </c>
      <c r="E21" s="9" t="s">
        <v>107</v>
      </c>
      <c r="F21" s="9" t="s">
        <v>217</v>
      </c>
      <c r="G21" s="9" t="s">
        <v>218</v>
      </c>
      <c r="H21" s="11">
        <v>9301.24</v>
      </c>
      <c r="I21" s="11">
        <v>9301.24</v>
      </c>
      <c r="J21" s="11"/>
      <c r="K21" s="11"/>
      <c r="L21" s="11">
        <v>9301.24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21" customHeight="1">
      <c r="A22" s="12"/>
      <c r="B22" s="9" t="s">
        <v>205</v>
      </c>
      <c r="C22" s="9" t="s">
        <v>206</v>
      </c>
      <c r="D22" s="9" t="s">
        <v>98</v>
      </c>
      <c r="E22" s="9" t="s">
        <v>99</v>
      </c>
      <c r="F22" s="9" t="s">
        <v>217</v>
      </c>
      <c r="G22" s="9" t="s">
        <v>218</v>
      </c>
      <c r="H22" s="11">
        <v>4960</v>
      </c>
      <c r="I22" s="11">
        <v>4960</v>
      </c>
      <c r="J22" s="11"/>
      <c r="K22" s="11"/>
      <c r="L22" s="11">
        <v>4960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21" customHeight="1">
      <c r="A23" s="12"/>
      <c r="B23" s="9" t="s">
        <v>219</v>
      </c>
      <c r="C23" s="9" t="s">
        <v>113</v>
      </c>
      <c r="D23" s="9" t="s">
        <v>112</v>
      </c>
      <c r="E23" s="9" t="s">
        <v>113</v>
      </c>
      <c r="F23" s="9" t="s">
        <v>220</v>
      </c>
      <c r="G23" s="9" t="s">
        <v>113</v>
      </c>
      <c r="H23" s="11">
        <v>159449.79999999999</v>
      </c>
      <c r="I23" s="11">
        <v>159449.79999999999</v>
      </c>
      <c r="J23" s="11"/>
      <c r="K23" s="11"/>
      <c r="L23" s="11">
        <v>159449.79999999999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21" customHeight="1">
      <c r="A24" s="12"/>
      <c r="B24" s="9" t="s">
        <v>221</v>
      </c>
      <c r="C24" s="9" t="s">
        <v>222</v>
      </c>
      <c r="D24" s="9" t="s">
        <v>106</v>
      </c>
      <c r="E24" s="9" t="s">
        <v>107</v>
      </c>
      <c r="F24" s="9" t="s">
        <v>223</v>
      </c>
      <c r="G24" s="9" t="s">
        <v>224</v>
      </c>
      <c r="H24" s="11">
        <v>30460</v>
      </c>
      <c r="I24" s="11">
        <v>30460</v>
      </c>
      <c r="J24" s="11"/>
      <c r="K24" s="11"/>
      <c r="L24" s="11">
        <v>30460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21" customHeight="1">
      <c r="A25" s="12"/>
      <c r="B25" s="9" t="s">
        <v>221</v>
      </c>
      <c r="C25" s="9" t="s">
        <v>222</v>
      </c>
      <c r="D25" s="9" t="s">
        <v>106</v>
      </c>
      <c r="E25" s="9" t="s">
        <v>107</v>
      </c>
      <c r="F25" s="9" t="s">
        <v>225</v>
      </c>
      <c r="G25" s="9" t="s">
        <v>226</v>
      </c>
      <c r="H25" s="11">
        <v>540</v>
      </c>
      <c r="I25" s="11">
        <v>540</v>
      </c>
      <c r="J25" s="11"/>
      <c r="K25" s="11"/>
      <c r="L25" s="11">
        <v>540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21" customHeight="1">
      <c r="A26" s="12"/>
      <c r="B26" s="9" t="s">
        <v>221</v>
      </c>
      <c r="C26" s="9" t="s">
        <v>222</v>
      </c>
      <c r="D26" s="9" t="s">
        <v>106</v>
      </c>
      <c r="E26" s="9" t="s">
        <v>107</v>
      </c>
      <c r="F26" s="9" t="s">
        <v>227</v>
      </c>
      <c r="G26" s="9" t="s">
        <v>228</v>
      </c>
      <c r="H26" s="11">
        <v>6000</v>
      </c>
      <c r="I26" s="11">
        <v>6000</v>
      </c>
      <c r="J26" s="11"/>
      <c r="K26" s="11"/>
      <c r="L26" s="11">
        <v>6000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21" customHeight="1">
      <c r="A27" s="12"/>
      <c r="B27" s="9" t="s">
        <v>221</v>
      </c>
      <c r="C27" s="9" t="s">
        <v>222</v>
      </c>
      <c r="D27" s="9" t="s">
        <v>106</v>
      </c>
      <c r="E27" s="9" t="s">
        <v>107</v>
      </c>
      <c r="F27" s="9" t="s">
        <v>229</v>
      </c>
      <c r="G27" s="9" t="s">
        <v>230</v>
      </c>
      <c r="H27" s="11">
        <v>6000</v>
      </c>
      <c r="I27" s="11">
        <v>6000</v>
      </c>
      <c r="J27" s="11"/>
      <c r="K27" s="11"/>
      <c r="L27" s="11">
        <v>6000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21" customHeight="1">
      <c r="A28" s="12"/>
      <c r="B28" s="9" t="s">
        <v>231</v>
      </c>
      <c r="C28" s="9" t="s">
        <v>232</v>
      </c>
      <c r="D28" s="9" t="s">
        <v>106</v>
      </c>
      <c r="E28" s="9" t="s">
        <v>107</v>
      </c>
      <c r="F28" s="9" t="s">
        <v>233</v>
      </c>
      <c r="G28" s="9" t="s">
        <v>168</v>
      </c>
      <c r="H28" s="11">
        <v>2000</v>
      </c>
      <c r="I28" s="11">
        <v>2000</v>
      </c>
      <c r="J28" s="11"/>
      <c r="K28" s="11"/>
      <c r="L28" s="11">
        <v>2000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21" customHeight="1">
      <c r="A29" s="12"/>
      <c r="B29" s="9" t="s">
        <v>221</v>
      </c>
      <c r="C29" s="9" t="s">
        <v>222</v>
      </c>
      <c r="D29" s="9" t="s">
        <v>106</v>
      </c>
      <c r="E29" s="9" t="s">
        <v>107</v>
      </c>
      <c r="F29" s="9" t="s">
        <v>234</v>
      </c>
      <c r="G29" s="9" t="s">
        <v>235</v>
      </c>
      <c r="H29" s="11">
        <v>12000</v>
      </c>
      <c r="I29" s="11">
        <v>12000</v>
      </c>
      <c r="J29" s="11"/>
      <c r="K29" s="11"/>
      <c r="L29" s="11">
        <v>12000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21" customHeight="1">
      <c r="A30" s="12"/>
      <c r="B30" s="9" t="s">
        <v>221</v>
      </c>
      <c r="C30" s="9" t="s">
        <v>222</v>
      </c>
      <c r="D30" s="9" t="s">
        <v>236</v>
      </c>
      <c r="E30" s="9" t="s">
        <v>237</v>
      </c>
      <c r="F30" s="9" t="s">
        <v>223</v>
      </c>
      <c r="G30" s="9" t="s">
        <v>224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21" customHeight="1">
      <c r="A31" s="12"/>
      <c r="B31" s="9" t="s">
        <v>238</v>
      </c>
      <c r="C31" s="9" t="s">
        <v>239</v>
      </c>
      <c r="D31" s="9" t="s">
        <v>106</v>
      </c>
      <c r="E31" s="9" t="s">
        <v>107</v>
      </c>
      <c r="F31" s="9" t="s">
        <v>240</v>
      </c>
      <c r="G31" s="9" t="s">
        <v>239</v>
      </c>
      <c r="H31" s="11">
        <v>12698.16</v>
      </c>
      <c r="I31" s="11">
        <v>12698.16</v>
      </c>
      <c r="J31" s="11"/>
      <c r="K31" s="11"/>
      <c r="L31" s="11">
        <v>12698.16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21" customHeight="1">
      <c r="A32" s="12"/>
      <c r="B32" s="9" t="s">
        <v>241</v>
      </c>
      <c r="C32" s="9" t="s">
        <v>242</v>
      </c>
      <c r="D32" s="9" t="s">
        <v>88</v>
      </c>
      <c r="E32" s="9" t="s">
        <v>89</v>
      </c>
      <c r="F32" s="9" t="s">
        <v>234</v>
      </c>
      <c r="G32" s="9" t="s">
        <v>235</v>
      </c>
      <c r="H32" s="11">
        <v>500</v>
      </c>
      <c r="I32" s="11">
        <v>500</v>
      </c>
      <c r="J32" s="11"/>
      <c r="K32" s="11"/>
      <c r="L32" s="11">
        <v>500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21" customHeight="1">
      <c r="A33" s="12"/>
      <c r="B33" s="9" t="s">
        <v>243</v>
      </c>
      <c r="C33" s="9" t="s">
        <v>244</v>
      </c>
      <c r="D33" s="9" t="s">
        <v>88</v>
      </c>
      <c r="E33" s="9" t="s">
        <v>89</v>
      </c>
      <c r="F33" s="9" t="s">
        <v>245</v>
      </c>
      <c r="G33" s="9" t="s">
        <v>244</v>
      </c>
      <c r="H33" s="11">
        <v>22040.400000000001</v>
      </c>
      <c r="I33" s="11">
        <v>22040.400000000001</v>
      </c>
      <c r="J33" s="11"/>
      <c r="K33" s="11"/>
      <c r="L33" s="11">
        <v>22040.400000000001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21" customHeight="1">
      <c r="A34" s="175" t="s">
        <v>114</v>
      </c>
      <c r="B34" s="176"/>
      <c r="C34" s="176"/>
      <c r="D34" s="176"/>
      <c r="E34" s="176"/>
      <c r="F34" s="176"/>
      <c r="G34" s="177"/>
      <c r="H34" s="11">
        <v>2174296.33</v>
      </c>
      <c r="I34" s="11">
        <v>2174296.33</v>
      </c>
      <c r="J34" s="11"/>
      <c r="K34" s="11"/>
      <c r="L34" s="11">
        <v>2174296.33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</sheetData>
  <mergeCells count="30">
    <mergeCell ref="W6:W7"/>
    <mergeCell ref="R6:R7"/>
    <mergeCell ref="S6:S7"/>
    <mergeCell ref="T6:T7"/>
    <mergeCell ref="U6:U7"/>
    <mergeCell ref="V6:V7"/>
    <mergeCell ref="A34:G34"/>
    <mergeCell ref="A4:A7"/>
    <mergeCell ref="B4:B7"/>
    <mergeCell ref="C4:C7"/>
    <mergeCell ref="D4:D7"/>
    <mergeCell ref="E4:E7"/>
    <mergeCell ref="F4:F7"/>
    <mergeCell ref="G4:G7"/>
    <mergeCell ref="A2:W2"/>
    <mergeCell ref="A3:G3"/>
    <mergeCell ref="H4:W4"/>
    <mergeCell ref="I5:M5"/>
    <mergeCell ref="N5:P5"/>
    <mergeCell ref="R5:W5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</mergeCells>
  <phoneticPr fontId="31" type="noConversion"/>
  <printOptions horizontalCentered="1"/>
  <pageMargins left="0.39" right="0.39" top="0.57999999999999996" bottom="0.57999999999999996" header="0.5" footer="0.5"/>
  <pageSetup paperSize="9" scale="4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W13"/>
  <sheetViews>
    <sheetView showZeros="0" topLeftCell="D1" workbookViewId="0">
      <selection activeCell="E35" sqref="E35"/>
    </sheetView>
  </sheetViews>
  <sheetFormatPr defaultColWidth="9.140625" defaultRowHeight="14.25" customHeight="1"/>
  <cols>
    <col min="1" max="1" width="12.42578125" customWidth="1"/>
    <col min="2" max="2" width="23.85546875" customWidth="1"/>
    <col min="3" max="3" width="25.14062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2.85546875" customWidth="1"/>
    <col min="9" max="9" width="14.85546875" customWidth="1"/>
    <col min="10" max="10" width="16.7109375" customWidth="1"/>
    <col min="11" max="11" width="15.7109375" customWidth="1"/>
    <col min="12" max="12" width="11.7109375" customWidth="1"/>
    <col min="13" max="13" width="10.28515625" customWidth="1"/>
    <col min="14" max="14" width="10" customWidth="1"/>
    <col min="15" max="15" width="10.5703125" customWidth="1"/>
    <col min="16" max="16" width="12.7109375" customWidth="1"/>
    <col min="17" max="17" width="8.7109375" customWidth="1"/>
    <col min="18" max="18" width="12" customWidth="1"/>
    <col min="19" max="19" width="11.85546875" customWidth="1"/>
    <col min="20" max="20" width="10.28515625" customWidth="1"/>
    <col min="21" max="21" width="8.42578125" customWidth="1"/>
    <col min="22" max="22" width="9.140625" customWidth="1"/>
    <col min="23" max="23" width="8.5703125" customWidth="1"/>
  </cols>
  <sheetData>
    <row r="1" spans="1:23" ht="15" customHeight="1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20" t="s">
        <v>246</v>
      </c>
    </row>
    <row r="2" spans="1:23" ht="41.25" customHeight="1">
      <c r="A2" s="110" t="str">
        <f>"2025"&amp;"年部门项目支出预算表"</f>
        <v>2025年部门项目支出预算表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8.75" customHeight="1">
      <c r="A3" s="152" t="str">
        <f>"单位名称："&amp;"永德县德党河水库管理局"</f>
        <v>单位名称：永德县德党河水库管理局</v>
      </c>
      <c r="B3" s="184"/>
      <c r="C3" s="184"/>
      <c r="D3" s="184"/>
      <c r="E3" s="184"/>
      <c r="F3" s="184"/>
      <c r="G3" s="184"/>
      <c r="H3" s="184"/>
      <c r="I3" s="5"/>
      <c r="J3" s="5"/>
      <c r="K3" s="5"/>
      <c r="L3" s="5"/>
      <c r="M3" s="5"/>
      <c r="N3" s="5"/>
      <c r="O3" s="5"/>
      <c r="P3" s="5"/>
      <c r="Q3" s="5"/>
      <c r="R3" s="1"/>
      <c r="S3" s="1"/>
      <c r="T3" s="1"/>
      <c r="U3" s="3"/>
      <c r="V3" s="1"/>
      <c r="W3" s="20" t="s">
        <v>163</v>
      </c>
    </row>
    <row r="4" spans="1:23" ht="18.75" customHeight="1">
      <c r="A4" s="149" t="s">
        <v>247</v>
      </c>
      <c r="B4" s="187" t="s">
        <v>177</v>
      </c>
      <c r="C4" s="149" t="s">
        <v>178</v>
      </c>
      <c r="D4" s="149" t="s">
        <v>248</v>
      </c>
      <c r="E4" s="187" t="s">
        <v>179</v>
      </c>
      <c r="F4" s="187" t="s">
        <v>180</v>
      </c>
      <c r="G4" s="187" t="s">
        <v>249</v>
      </c>
      <c r="H4" s="187" t="s">
        <v>250</v>
      </c>
      <c r="I4" s="116" t="s">
        <v>56</v>
      </c>
      <c r="J4" s="114" t="s">
        <v>251</v>
      </c>
      <c r="K4" s="146"/>
      <c r="L4" s="146"/>
      <c r="M4" s="115"/>
      <c r="N4" s="114" t="s">
        <v>185</v>
      </c>
      <c r="O4" s="146"/>
      <c r="P4" s="115"/>
      <c r="Q4" s="187" t="s">
        <v>62</v>
      </c>
      <c r="R4" s="114" t="s">
        <v>78</v>
      </c>
      <c r="S4" s="146"/>
      <c r="T4" s="146"/>
      <c r="U4" s="146"/>
      <c r="V4" s="146"/>
      <c r="W4" s="115"/>
    </row>
    <row r="5" spans="1:23" ht="18.75" customHeight="1">
      <c r="A5" s="178"/>
      <c r="B5" s="179"/>
      <c r="C5" s="178"/>
      <c r="D5" s="178"/>
      <c r="E5" s="188"/>
      <c r="F5" s="188"/>
      <c r="G5" s="188"/>
      <c r="H5" s="188"/>
      <c r="I5" s="179"/>
      <c r="J5" s="189" t="s">
        <v>59</v>
      </c>
      <c r="K5" s="163"/>
      <c r="L5" s="187" t="s">
        <v>60</v>
      </c>
      <c r="M5" s="187" t="s">
        <v>61</v>
      </c>
      <c r="N5" s="187" t="s">
        <v>59</v>
      </c>
      <c r="O5" s="187" t="s">
        <v>60</v>
      </c>
      <c r="P5" s="187" t="s">
        <v>61</v>
      </c>
      <c r="Q5" s="188"/>
      <c r="R5" s="187" t="s">
        <v>58</v>
      </c>
      <c r="S5" s="149" t="s">
        <v>65</v>
      </c>
      <c r="T5" s="149" t="s">
        <v>191</v>
      </c>
      <c r="U5" s="149" t="s">
        <v>67</v>
      </c>
      <c r="V5" s="149" t="s">
        <v>68</v>
      </c>
      <c r="W5" s="149" t="s">
        <v>69</v>
      </c>
    </row>
    <row r="6" spans="1:23" ht="18.75" customHeight="1">
      <c r="A6" s="179"/>
      <c r="B6" s="179"/>
      <c r="C6" s="179"/>
      <c r="D6" s="179"/>
      <c r="E6" s="179"/>
      <c r="F6" s="179"/>
      <c r="G6" s="179"/>
      <c r="H6" s="179"/>
      <c r="I6" s="179"/>
      <c r="J6" s="190" t="s">
        <v>58</v>
      </c>
      <c r="K6" s="164"/>
      <c r="L6" s="179"/>
      <c r="M6" s="179"/>
      <c r="N6" s="179"/>
      <c r="O6" s="179"/>
      <c r="P6" s="179"/>
      <c r="Q6" s="179"/>
      <c r="R6" s="179"/>
      <c r="S6" s="181"/>
      <c r="T6" s="181"/>
      <c r="U6" s="181"/>
      <c r="V6" s="181"/>
      <c r="W6" s="181"/>
    </row>
    <row r="7" spans="1:23" ht="18.75" customHeight="1">
      <c r="A7" s="168"/>
      <c r="B7" s="117"/>
      <c r="C7" s="168"/>
      <c r="D7" s="168"/>
      <c r="E7" s="150"/>
      <c r="F7" s="150"/>
      <c r="G7" s="150"/>
      <c r="H7" s="150"/>
      <c r="I7" s="117"/>
      <c r="J7" s="22" t="s">
        <v>58</v>
      </c>
      <c r="K7" s="22" t="s">
        <v>252</v>
      </c>
      <c r="L7" s="150"/>
      <c r="M7" s="150"/>
      <c r="N7" s="150"/>
      <c r="O7" s="150"/>
      <c r="P7" s="150"/>
      <c r="Q7" s="150"/>
      <c r="R7" s="150"/>
      <c r="S7" s="150"/>
      <c r="T7" s="150"/>
      <c r="U7" s="117"/>
      <c r="V7" s="150"/>
      <c r="W7" s="150"/>
    </row>
    <row r="8" spans="1:23" ht="18.75" customHeight="1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>
        <v>7</v>
      </c>
      <c r="H8" s="62">
        <v>8</v>
      </c>
      <c r="I8" s="62">
        <v>9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2">
        <v>21</v>
      </c>
      <c r="V8" s="62">
        <v>22</v>
      </c>
      <c r="W8" s="62">
        <v>23</v>
      </c>
    </row>
    <row r="9" spans="1:23" ht="18.75" customHeight="1">
      <c r="A9" s="9"/>
      <c r="B9" s="9"/>
      <c r="C9" s="9" t="s">
        <v>253</v>
      </c>
      <c r="D9" s="9"/>
      <c r="E9" s="9"/>
      <c r="F9" s="9"/>
      <c r="G9" s="9"/>
      <c r="H9" s="9"/>
      <c r="I9" s="11">
        <v>10000</v>
      </c>
      <c r="J9" s="11">
        <v>10000</v>
      </c>
      <c r="K9" s="11">
        <v>10000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.75" customHeight="1">
      <c r="A10" s="63" t="s">
        <v>254</v>
      </c>
      <c r="B10" s="63" t="s">
        <v>255</v>
      </c>
      <c r="C10" s="9" t="s">
        <v>253</v>
      </c>
      <c r="D10" s="63" t="s">
        <v>71</v>
      </c>
      <c r="E10" s="63" t="s">
        <v>104</v>
      </c>
      <c r="F10" s="63" t="s">
        <v>105</v>
      </c>
      <c r="G10" s="63" t="s">
        <v>223</v>
      </c>
      <c r="H10" s="63" t="s">
        <v>224</v>
      </c>
      <c r="I10" s="11">
        <v>10000</v>
      </c>
      <c r="J10" s="11">
        <v>10000</v>
      </c>
      <c r="K10" s="11">
        <v>10000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.75" customHeight="1">
      <c r="A11" s="12"/>
      <c r="B11" s="12"/>
      <c r="C11" s="9" t="s">
        <v>256</v>
      </c>
      <c r="D11" s="12"/>
      <c r="E11" s="12"/>
      <c r="F11" s="12"/>
      <c r="G11" s="12"/>
      <c r="H11" s="12"/>
      <c r="I11" s="11">
        <v>10000</v>
      </c>
      <c r="J11" s="11">
        <v>10000</v>
      </c>
      <c r="K11" s="11">
        <v>10000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.75" customHeight="1">
      <c r="A12" s="63" t="s">
        <v>254</v>
      </c>
      <c r="B12" s="63" t="s">
        <v>257</v>
      </c>
      <c r="C12" s="9" t="s">
        <v>256</v>
      </c>
      <c r="D12" s="63" t="s">
        <v>71</v>
      </c>
      <c r="E12" s="63" t="s">
        <v>106</v>
      </c>
      <c r="F12" s="63" t="s">
        <v>107</v>
      </c>
      <c r="G12" s="63" t="s">
        <v>223</v>
      </c>
      <c r="H12" s="63" t="s">
        <v>224</v>
      </c>
      <c r="I12" s="11">
        <v>10000</v>
      </c>
      <c r="J12" s="11">
        <v>10000</v>
      </c>
      <c r="K12" s="11">
        <v>10000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.75" customHeight="1">
      <c r="A13" s="175" t="s">
        <v>114</v>
      </c>
      <c r="B13" s="185"/>
      <c r="C13" s="185"/>
      <c r="D13" s="185"/>
      <c r="E13" s="185"/>
      <c r="F13" s="185"/>
      <c r="G13" s="185"/>
      <c r="H13" s="186"/>
      <c r="I13" s="11">
        <v>20000</v>
      </c>
      <c r="J13" s="11">
        <v>20000</v>
      </c>
      <c r="K13" s="11">
        <v>20000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</sheetData>
  <mergeCells count="28">
    <mergeCell ref="V5:V7"/>
    <mergeCell ref="W5:W7"/>
    <mergeCell ref="J5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1" type="noConversion"/>
  <printOptions horizontalCentered="1"/>
  <pageMargins left="0.39" right="0.39" top="0.57999999999999996" bottom="0.57999999999999996" header="0.5" footer="0.5"/>
  <pageSetup paperSize="9" scale="4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J28"/>
  <sheetViews>
    <sheetView showZeros="0" tabSelected="1" topLeftCell="A2" workbookViewId="0">
      <selection activeCell="B19" sqref="B19:B28"/>
    </sheetView>
  </sheetViews>
  <sheetFormatPr defaultColWidth="9.140625" defaultRowHeight="12" customHeight="1"/>
  <cols>
    <col min="1" max="1" width="23" customWidth="1"/>
    <col min="2" max="2" width="27.42578125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5" customHeight="1">
      <c r="J1" s="45" t="s">
        <v>258</v>
      </c>
    </row>
    <row r="2" spans="1:10" ht="36.75" customHeight="1">
      <c r="A2" s="110" t="str">
        <f>"2025"&amp;"年部门项目支出绩效目标表"</f>
        <v>2025年部门项目支出绩效目标表</v>
      </c>
      <c r="B2" s="171"/>
      <c r="C2" s="171"/>
      <c r="D2" s="171"/>
      <c r="E2" s="171"/>
      <c r="F2" s="165"/>
      <c r="G2" s="171"/>
      <c r="H2" s="165"/>
      <c r="I2" s="165"/>
      <c r="J2" s="171"/>
    </row>
    <row r="3" spans="1:10" ht="18.75" customHeight="1">
      <c r="A3" s="152" t="str">
        <f>"单位名称："&amp;"永德县德党河水库管理局"</f>
        <v>单位名称：永德县德党河水库管理局</v>
      </c>
      <c r="B3" s="191"/>
      <c r="C3" s="191"/>
      <c r="D3" s="191"/>
      <c r="E3" s="191"/>
      <c r="F3" s="192"/>
      <c r="G3" s="191"/>
      <c r="H3" s="192"/>
    </row>
    <row r="4" spans="1:10" ht="18.75" customHeight="1">
      <c r="A4" s="22" t="s">
        <v>259</v>
      </c>
      <c r="B4" s="22" t="s">
        <v>260</v>
      </c>
      <c r="C4" s="22" t="s">
        <v>261</v>
      </c>
      <c r="D4" s="22" t="s">
        <v>262</v>
      </c>
      <c r="E4" s="22" t="s">
        <v>263</v>
      </c>
      <c r="F4" s="25" t="s">
        <v>264</v>
      </c>
      <c r="G4" s="22" t="s">
        <v>265</v>
      </c>
      <c r="H4" s="25" t="s">
        <v>266</v>
      </c>
      <c r="I4" s="25" t="s">
        <v>267</v>
      </c>
      <c r="J4" s="22" t="s">
        <v>268</v>
      </c>
    </row>
    <row r="5" spans="1:10" ht="18.75" customHeight="1">
      <c r="A5" s="60">
        <v>1</v>
      </c>
      <c r="B5" s="60">
        <v>2</v>
      </c>
      <c r="C5" s="60">
        <v>3</v>
      </c>
      <c r="D5" s="60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</row>
    <row r="6" spans="1:10" ht="18.75" customHeight="1">
      <c r="A6" s="17" t="s">
        <v>71</v>
      </c>
      <c r="B6" s="23"/>
      <c r="C6" s="23"/>
      <c r="D6" s="23"/>
      <c r="E6" s="26"/>
      <c r="F6" s="27"/>
      <c r="G6" s="26"/>
      <c r="H6" s="27"/>
      <c r="I6" s="27"/>
      <c r="J6" s="26"/>
    </row>
    <row r="7" spans="1:10" ht="18.75" customHeight="1">
      <c r="A7" s="237" t="s">
        <v>253</v>
      </c>
      <c r="B7" s="234" t="s">
        <v>269</v>
      </c>
      <c r="C7" s="9" t="s">
        <v>270</v>
      </c>
      <c r="D7" s="9" t="s">
        <v>271</v>
      </c>
      <c r="E7" s="17" t="s">
        <v>272</v>
      </c>
      <c r="F7" s="9" t="s">
        <v>273</v>
      </c>
      <c r="G7" s="17" t="s">
        <v>157</v>
      </c>
      <c r="H7" s="9" t="s">
        <v>274</v>
      </c>
      <c r="I7" s="9" t="s">
        <v>275</v>
      </c>
      <c r="J7" s="17" t="s">
        <v>276</v>
      </c>
    </row>
    <row r="8" spans="1:10" ht="18.75" customHeight="1">
      <c r="A8" s="238"/>
      <c r="B8" s="235"/>
      <c r="C8" s="9" t="s">
        <v>270</v>
      </c>
      <c r="D8" s="9" t="s">
        <v>271</v>
      </c>
      <c r="E8" s="17" t="s">
        <v>277</v>
      </c>
      <c r="F8" s="9" t="s">
        <v>273</v>
      </c>
      <c r="G8" s="17" t="s">
        <v>278</v>
      </c>
      <c r="H8" s="9" t="s">
        <v>279</v>
      </c>
      <c r="I8" s="9" t="s">
        <v>275</v>
      </c>
      <c r="J8" s="17" t="s">
        <v>280</v>
      </c>
    </row>
    <row r="9" spans="1:10" ht="18.75" customHeight="1">
      <c r="A9" s="238"/>
      <c r="B9" s="235"/>
      <c r="C9" s="9" t="s">
        <v>270</v>
      </c>
      <c r="D9" s="9" t="s">
        <v>271</v>
      </c>
      <c r="E9" s="17" t="s">
        <v>281</v>
      </c>
      <c r="F9" s="9" t="s">
        <v>273</v>
      </c>
      <c r="G9" s="17" t="s">
        <v>282</v>
      </c>
      <c r="H9" s="9" t="s">
        <v>283</v>
      </c>
      <c r="I9" s="9" t="s">
        <v>275</v>
      </c>
      <c r="J9" s="17" t="s">
        <v>284</v>
      </c>
    </row>
    <row r="10" spans="1:10" ht="18.75" customHeight="1">
      <c r="A10" s="238"/>
      <c r="B10" s="235"/>
      <c r="C10" s="9" t="s">
        <v>270</v>
      </c>
      <c r="D10" s="9" t="s">
        <v>271</v>
      </c>
      <c r="E10" s="17" t="s">
        <v>285</v>
      </c>
      <c r="F10" s="9" t="s">
        <v>273</v>
      </c>
      <c r="G10" s="17" t="s">
        <v>286</v>
      </c>
      <c r="H10" s="9" t="s">
        <v>287</v>
      </c>
      <c r="I10" s="9" t="s">
        <v>275</v>
      </c>
      <c r="J10" s="17" t="s">
        <v>288</v>
      </c>
    </row>
    <row r="11" spans="1:10" ht="18.75" customHeight="1">
      <c r="A11" s="238"/>
      <c r="B11" s="235"/>
      <c r="C11" s="9" t="s">
        <v>270</v>
      </c>
      <c r="D11" s="9" t="s">
        <v>271</v>
      </c>
      <c r="E11" s="17" t="s">
        <v>289</v>
      </c>
      <c r="F11" s="9" t="s">
        <v>273</v>
      </c>
      <c r="G11" s="17" t="s">
        <v>290</v>
      </c>
      <c r="H11" s="9" t="s">
        <v>287</v>
      </c>
      <c r="I11" s="9" t="s">
        <v>275</v>
      </c>
      <c r="J11" s="17" t="s">
        <v>291</v>
      </c>
    </row>
    <row r="12" spans="1:10" ht="18.75" customHeight="1">
      <c r="A12" s="238"/>
      <c r="B12" s="235"/>
      <c r="C12" s="9" t="s">
        <v>270</v>
      </c>
      <c r="D12" s="9" t="s">
        <v>292</v>
      </c>
      <c r="E12" s="17" t="s">
        <v>293</v>
      </c>
      <c r="F12" s="9" t="s">
        <v>273</v>
      </c>
      <c r="G12" s="17" t="s">
        <v>294</v>
      </c>
      <c r="H12" s="9" t="s">
        <v>295</v>
      </c>
      <c r="I12" s="9" t="s">
        <v>275</v>
      </c>
      <c r="J12" s="17" t="s">
        <v>296</v>
      </c>
    </row>
    <row r="13" spans="1:10" ht="18.75" customHeight="1">
      <c r="A13" s="238"/>
      <c r="B13" s="235"/>
      <c r="C13" s="9" t="s">
        <v>270</v>
      </c>
      <c r="D13" s="9" t="s">
        <v>292</v>
      </c>
      <c r="E13" s="17" t="s">
        <v>297</v>
      </c>
      <c r="F13" s="9" t="s">
        <v>298</v>
      </c>
      <c r="G13" s="17" t="s">
        <v>299</v>
      </c>
      <c r="H13" s="9" t="s">
        <v>295</v>
      </c>
      <c r="I13" s="9" t="s">
        <v>275</v>
      </c>
      <c r="J13" s="17" t="s">
        <v>300</v>
      </c>
    </row>
    <row r="14" spans="1:10" ht="18.75" customHeight="1">
      <c r="A14" s="238"/>
      <c r="B14" s="235"/>
      <c r="C14" s="9" t="s">
        <v>270</v>
      </c>
      <c r="D14" s="9" t="s">
        <v>301</v>
      </c>
      <c r="E14" s="17" t="s">
        <v>302</v>
      </c>
      <c r="F14" s="9" t="s">
        <v>273</v>
      </c>
      <c r="G14" s="17" t="s">
        <v>294</v>
      </c>
      <c r="H14" s="9" t="s">
        <v>295</v>
      </c>
      <c r="I14" s="9" t="s">
        <v>275</v>
      </c>
      <c r="J14" s="17" t="s">
        <v>303</v>
      </c>
    </row>
    <row r="15" spans="1:10" ht="18.75" customHeight="1">
      <c r="A15" s="238"/>
      <c r="B15" s="235"/>
      <c r="C15" s="9" t="s">
        <v>270</v>
      </c>
      <c r="D15" s="9" t="s">
        <v>304</v>
      </c>
      <c r="E15" s="17" t="s">
        <v>305</v>
      </c>
      <c r="F15" s="9" t="s">
        <v>306</v>
      </c>
      <c r="G15" s="17" t="s">
        <v>307</v>
      </c>
      <c r="H15" s="9" t="s">
        <v>308</v>
      </c>
      <c r="I15" s="9" t="s">
        <v>275</v>
      </c>
      <c r="J15" s="17" t="s">
        <v>309</v>
      </c>
    </row>
    <row r="16" spans="1:10" ht="18.75" customHeight="1">
      <c r="A16" s="238"/>
      <c r="B16" s="235"/>
      <c r="C16" s="9" t="s">
        <v>310</v>
      </c>
      <c r="D16" s="9" t="s">
        <v>311</v>
      </c>
      <c r="E16" s="17" t="s">
        <v>312</v>
      </c>
      <c r="F16" s="9" t="s">
        <v>273</v>
      </c>
      <c r="G16" s="17" t="s">
        <v>294</v>
      </c>
      <c r="H16" s="9" t="s">
        <v>295</v>
      </c>
      <c r="I16" s="9" t="s">
        <v>275</v>
      </c>
      <c r="J16" s="17" t="s">
        <v>313</v>
      </c>
    </row>
    <row r="17" spans="1:10" ht="18.75" customHeight="1">
      <c r="A17" s="238"/>
      <c r="B17" s="235"/>
      <c r="C17" s="9" t="s">
        <v>310</v>
      </c>
      <c r="D17" s="9" t="s">
        <v>314</v>
      </c>
      <c r="E17" s="17" t="s">
        <v>315</v>
      </c>
      <c r="F17" s="9" t="s">
        <v>273</v>
      </c>
      <c r="G17" s="17" t="s">
        <v>316</v>
      </c>
      <c r="H17" s="9" t="s">
        <v>317</v>
      </c>
      <c r="I17" s="9" t="s">
        <v>275</v>
      </c>
      <c r="J17" s="17" t="s">
        <v>313</v>
      </c>
    </row>
    <row r="18" spans="1:10" ht="18.75" customHeight="1">
      <c r="A18" s="239"/>
      <c r="B18" s="236"/>
      <c r="C18" s="9" t="s">
        <v>318</v>
      </c>
      <c r="D18" s="9" t="s">
        <v>319</v>
      </c>
      <c r="E18" s="17" t="s">
        <v>320</v>
      </c>
      <c r="F18" s="9" t="s">
        <v>273</v>
      </c>
      <c r="G18" s="17" t="s">
        <v>294</v>
      </c>
      <c r="H18" s="9" t="s">
        <v>295</v>
      </c>
      <c r="I18" s="9" t="s">
        <v>275</v>
      </c>
      <c r="J18" s="17" t="s">
        <v>321</v>
      </c>
    </row>
    <row r="19" spans="1:10" ht="18.75" customHeight="1">
      <c r="A19" s="237" t="s">
        <v>256</v>
      </c>
      <c r="B19" s="234" t="s">
        <v>322</v>
      </c>
      <c r="C19" s="9" t="s">
        <v>270</v>
      </c>
      <c r="D19" s="9" t="s">
        <v>271</v>
      </c>
      <c r="E19" s="17" t="s">
        <v>323</v>
      </c>
      <c r="F19" s="9" t="s">
        <v>306</v>
      </c>
      <c r="G19" s="17" t="s">
        <v>324</v>
      </c>
      <c r="H19" s="9" t="s">
        <v>325</v>
      </c>
      <c r="I19" s="9" t="s">
        <v>275</v>
      </c>
      <c r="J19" s="17" t="s">
        <v>326</v>
      </c>
    </row>
    <row r="20" spans="1:10" ht="18.75" customHeight="1">
      <c r="A20" s="238"/>
      <c r="B20" s="235"/>
      <c r="C20" s="9" t="s">
        <v>270</v>
      </c>
      <c r="D20" s="9" t="s">
        <v>271</v>
      </c>
      <c r="E20" s="17" t="s">
        <v>327</v>
      </c>
      <c r="F20" s="9" t="s">
        <v>273</v>
      </c>
      <c r="G20" s="17" t="s">
        <v>159</v>
      </c>
      <c r="H20" s="9" t="s">
        <v>328</v>
      </c>
      <c r="I20" s="9" t="s">
        <v>275</v>
      </c>
      <c r="J20" s="17" t="s">
        <v>326</v>
      </c>
    </row>
    <row r="21" spans="1:10" ht="18.75" customHeight="1">
      <c r="A21" s="238"/>
      <c r="B21" s="235"/>
      <c r="C21" s="9" t="s">
        <v>270</v>
      </c>
      <c r="D21" s="9" t="s">
        <v>271</v>
      </c>
      <c r="E21" s="17" t="s">
        <v>329</v>
      </c>
      <c r="F21" s="9" t="s">
        <v>273</v>
      </c>
      <c r="G21" s="17" t="s">
        <v>330</v>
      </c>
      <c r="H21" s="9" t="s">
        <v>331</v>
      </c>
      <c r="I21" s="9" t="s">
        <v>275</v>
      </c>
      <c r="J21" s="17" t="s">
        <v>326</v>
      </c>
    </row>
    <row r="22" spans="1:10" ht="18.75" customHeight="1">
      <c r="A22" s="238"/>
      <c r="B22" s="235"/>
      <c r="C22" s="9" t="s">
        <v>270</v>
      </c>
      <c r="D22" s="9" t="s">
        <v>271</v>
      </c>
      <c r="E22" s="17" t="s">
        <v>332</v>
      </c>
      <c r="F22" s="9" t="s">
        <v>273</v>
      </c>
      <c r="G22" s="17" t="s">
        <v>333</v>
      </c>
      <c r="H22" s="9" t="s">
        <v>334</v>
      </c>
      <c r="I22" s="9" t="s">
        <v>275</v>
      </c>
      <c r="J22" s="17" t="s">
        <v>326</v>
      </c>
    </row>
    <row r="23" spans="1:10" ht="18.75" customHeight="1">
      <c r="A23" s="238"/>
      <c r="B23" s="235"/>
      <c r="C23" s="9" t="s">
        <v>270</v>
      </c>
      <c r="D23" s="9" t="s">
        <v>292</v>
      </c>
      <c r="E23" s="17" t="s">
        <v>335</v>
      </c>
      <c r="F23" s="9" t="s">
        <v>298</v>
      </c>
      <c r="G23" s="17" t="s">
        <v>299</v>
      </c>
      <c r="H23" s="9" t="s">
        <v>295</v>
      </c>
      <c r="I23" s="9" t="s">
        <v>275</v>
      </c>
      <c r="J23" s="17" t="s">
        <v>336</v>
      </c>
    </row>
    <row r="24" spans="1:10" ht="18.75" customHeight="1">
      <c r="A24" s="238"/>
      <c r="B24" s="235"/>
      <c r="C24" s="9" t="s">
        <v>270</v>
      </c>
      <c r="D24" s="9" t="s">
        <v>292</v>
      </c>
      <c r="E24" s="17" t="s">
        <v>337</v>
      </c>
      <c r="F24" s="9" t="s">
        <v>273</v>
      </c>
      <c r="G24" s="17" t="s">
        <v>338</v>
      </c>
      <c r="H24" s="9" t="s">
        <v>295</v>
      </c>
      <c r="I24" s="9" t="s">
        <v>275</v>
      </c>
      <c r="J24" s="17" t="s">
        <v>339</v>
      </c>
    </row>
    <row r="25" spans="1:10" ht="18.75" customHeight="1">
      <c r="A25" s="238"/>
      <c r="B25" s="235"/>
      <c r="C25" s="9" t="s">
        <v>270</v>
      </c>
      <c r="D25" s="9" t="s">
        <v>301</v>
      </c>
      <c r="E25" s="17" t="s">
        <v>340</v>
      </c>
      <c r="F25" s="9" t="s">
        <v>273</v>
      </c>
      <c r="G25" s="17" t="s">
        <v>294</v>
      </c>
      <c r="H25" s="9" t="s">
        <v>295</v>
      </c>
      <c r="I25" s="9" t="s">
        <v>275</v>
      </c>
      <c r="J25" s="17" t="s">
        <v>341</v>
      </c>
    </row>
    <row r="26" spans="1:10" ht="18.75" customHeight="1">
      <c r="A26" s="238"/>
      <c r="B26" s="235"/>
      <c r="C26" s="9" t="s">
        <v>270</v>
      </c>
      <c r="D26" s="9" t="s">
        <v>304</v>
      </c>
      <c r="E26" s="17" t="s">
        <v>305</v>
      </c>
      <c r="F26" s="9" t="s">
        <v>306</v>
      </c>
      <c r="G26" s="17" t="s">
        <v>342</v>
      </c>
      <c r="H26" s="9" t="s">
        <v>343</v>
      </c>
      <c r="I26" s="9" t="s">
        <v>275</v>
      </c>
      <c r="J26" s="17" t="s">
        <v>344</v>
      </c>
    </row>
    <row r="27" spans="1:10" ht="18.75" customHeight="1">
      <c r="A27" s="238"/>
      <c r="B27" s="235"/>
      <c r="C27" s="9" t="s">
        <v>310</v>
      </c>
      <c r="D27" s="9" t="s">
        <v>345</v>
      </c>
      <c r="E27" s="17" t="s">
        <v>346</v>
      </c>
      <c r="F27" s="9" t="s">
        <v>306</v>
      </c>
      <c r="G27" s="17" t="s">
        <v>347</v>
      </c>
      <c r="H27" s="9" t="s">
        <v>295</v>
      </c>
      <c r="I27" s="9" t="s">
        <v>275</v>
      </c>
      <c r="J27" s="17" t="s">
        <v>348</v>
      </c>
    </row>
    <row r="28" spans="1:10" ht="18.75" customHeight="1">
      <c r="A28" s="239"/>
      <c r="B28" s="236"/>
      <c r="C28" s="9" t="s">
        <v>318</v>
      </c>
      <c r="D28" s="9" t="s">
        <v>319</v>
      </c>
      <c r="E28" s="17" t="s">
        <v>349</v>
      </c>
      <c r="F28" s="9" t="s">
        <v>273</v>
      </c>
      <c r="G28" s="17" t="s">
        <v>294</v>
      </c>
      <c r="H28" s="9" t="s">
        <v>295</v>
      </c>
      <c r="I28" s="9" t="s">
        <v>275</v>
      </c>
      <c r="J28" s="17" t="s">
        <v>350</v>
      </c>
    </row>
  </sheetData>
  <mergeCells count="6">
    <mergeCell ref="A2:J2"/>
    <mergeCell ref="A3:H3"/>
    <mergeCell ref="A7:A18"/>
    <mergeCell ref="A19:A28"/>
    <mergeCell ref="B7:B18"/>
    <mergeCell ref="B19:B28"/>
  </mergeCells>
  <phoneticPr fontId="31" type="noConversion"/>
  <printOptions horizontalCentered="1"/>
  <pageMargins left="1" right="1" top="0.75" bottom="0.75" header="0" footer="0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5</vt:i4>
      </vt:variant>
    </vt:vector>
  </HeadingPairs>
  <TitlesOfParts>
    <vt:vector size="22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2025-03-12T07:52:00Z</dcterms:created>
  <dcterms:modified xsi:type="dcterms:W3CDTF">2025-03-20T07:18:36Z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CA004636C96B41E68061D9E1113142CF</vt:lpwstr>
  </property>
  <property fmtid="{D5CDD505-2E9C-101B-9397-08002B2CF9AE}" pid="3" name="KSOProductBuildVer">
    <vt:lpwstr>2052-12.1.0.20305</vt:lpwstr>
  </property>
</Properties>
</file>