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 firstSheet="5" activeTab="8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县对下转移支付预算表09-1" sheetId="13" r:id="rId13"/>
    <sheet name="县对下转移支付绩效目标表09-2" sheetId="14" r:id="rId14"/>
    <sheet name="新增资产配置表10" sheetId="15" r:id="rId15"/>
    <sheet name="转移支付补助项目支出预算表11" sheetId="16" r:id="rId16"/>
    <sheet name="部门项目中期规划预算表12" sheetId="17" r:id="rId17"/>
  </sheets>
  <definedNames>
    <definedName name="_xlnm.Print_Titles" localSheetId="3">'部门财政拨款收支预算总表02-1'!$1:$6</definedName>
    <definedName name="_xlnm.Print_Titles" localSheetId="4">'一般公共预算支出预算表02-2'!$1:$5</definedName>
    <definedName name="_xlnm.Print_Titles" localSheetId="5">“三公”经费支出预算表03!$1:$6</definedName>
    <definedName name="_xlnm.Print_Titles" localSheetId="9">部门政府性基金预算支出预算表06!$1:$6</definedName>
    <definedName name="_xlnm.Print_Titles" localSheetId="14">新增资产配置表10!$1:$6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<sst xmlns="http://schemas.openxmlformats.org/spreadsheetml/2006/main" count="1993" uniqueCount="632">
  <si>
    <t>预算01-1表</t>
  </si>
  <si>
    <t>单位:元</t>
  </si>
  <si>
    <t>收        入</t>
  </si>
  <si>
    <t>支        出</t>
  </si>
  <si>
    <t>项      目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</si>
  <si>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</si>
  <si>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</si>
  <si>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</si>
  <si>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</si>
  <si>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</si>
  <si>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</si>
  <si>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</si>
  <si>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</si>
  <si>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</si>
  <si>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五、单位资金收入</t>
  </si>
  <si>
    <t>五、教育支出</t>
  </si>
  <si>
    <t xml:space="preserve"> 1、事业收入</t>
  </si>
  <si>
    <t>六、科学技术支出</t>
  </si>
  <si>
    <t xml:space="preserve"> 2、事业单位经营收入</t>
  </si>
  <si>
    <t>七、文化旅游体育与传媒支出</t>
  </si>
  <si>
    <t xml:space="preserve"> 3、上级补助收入</t>
  </si>
  <si>
    <t>八、社会保障和就业支出</t>
  </si>
  <si>
    <t xml:space="preserve"> 4、附属单位上缴收入</t>
  </si>
  <si>
    <t>九、卫生健康支出</t>
  </si>
  <si>
    <t xml:space="preserve"> 5、其他收入</t>
  </si>
  <si>
    <t>十、节能环保支出</t>
  </si>
  <si>
    <t>　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</si>
  <si>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</si>
  <si>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</si>
  <si>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</si>
  <si>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</si>
  <si>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</si>
  <si>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</si>
  <si>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</si>
  <si>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</si>
  <si>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</si>
  <si>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</si>
  <si>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</si>
  <si>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</si>
  <si>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二十三、预备费</t>
  </si>
  <si>
    <t>二十四、其他支出</t>
  </si>
  <si>
    <t>二十五、债务还本支出</t>
  </si>
  <si>
    <t>二十六、债务付息支出</t>
  </si>
  <si>
    <t>二十七、债务发行费用支出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</si>
  <si>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</si>
  <si>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</si>
  <si>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</si>
  <si>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</si>
  <si>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</si>
  <si>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</si>
  <si>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</si>
  <si>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</si>
  <si>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出 总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</si>
  <si>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</si>
  <si>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</si>
  <si>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</si>
  <si>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</si>
  <si>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</si>
  <si>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</si>
  <si>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</si>
  <si>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</si>
  <si>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</si>
  <si>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</si>
  <si>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单位资金收入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</si>
  <si>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</si>
  <si>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</si>
  <si>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</si>
  <si>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</si>
  <si>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</si>
  <si>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</si>
  <si>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578001</t>
  </si>
  <si>
    <t>永德县亚练乡人民政府</t>
  </si>
  <si>
    <t>预算01-3表</t>
  </si>
  <si>
    <t>科目编码</t>
  </si>
  <si>
    <t>科目名称</t>
  </si>
  <si>
    <t>基本支出</t>
  </si>
  <si>
    <t>项目支出</t>
  </si>
  <si>
    <t>财政专户管理的支出</t>
  </si>
  <si>
    <t>单位资金</t>
  </si>
  <si>
    <t>事业支出</t>
  </si>
  <si>
    <t>事业单位
经营支出</t>
  </si>
  <si>
    <t>上级补助支出</t>
  </si>
  <si>
    <t>附属单位补助支出</t>
  </si>
  <si>
    <t>其他支出</t>
  </si>
  <si>
    <t>201</t>
  </si>
  <si>
    <t>一般公共服务支出</t>
  </si>
  <si>
    <t>20101</t>
  </si>
  <si>
    <t>人大事务</t>
  </si>
  <si>
    <t>2010104</t>
  </si>
  <si>
    <t>人大会议</t>
  </si>
  <si>
    <t>2010107</t>
  </si>
  <si>
    <t>人大代表履职能力提升</t>
  </si>
  <si>
    <t>20103</t>
  </si>
  <si>
    <t>政府办公厅（室）及相关机构事务</t>
  </si>
  <si>
    <t>2010301</t>
  </si>
  <si>
    <t>行政运行</t>
  </si>
  <si>
    <t>2010399</t>
  </si>
  <si>
    <t>其他政府办公厅（室）及相关机构事务支出</t>
  </si>
  <si>
    <t>20111</t>
  </si>
  <si>
    <t>纪检监察事务</t>
  </si>
  <si>
    <t>2011101</t>
  </si>
  <si>
    <t>2011199</t>
  </si>
  <si>
    <t>其他纪检监察事务支出</t>
  </si>
  <si>
    <t>20132</t>
  </si>
  <si>
    <t>组织事务</t>
  </si>
  <si>
    <t>2013299</t>
  </si>
  <si>
    <t>其他组织事务支出</t>
  </si>
  <si>
    <t>203</t>
  </si>
  <si>
    <t>国防支出</t>
  </si>
  <si>
    <t>20306</t>
  </si>
  <si>
    <t>国防动员</t>
  </si>
  <si>
    <t>2030601</t>
  </si>
  <si>
    <t>兵役征集</t>
  </si>
  <si>
    <t>208</t>
  </si>
  <si>
    <t>社会保障和就业支出</t>
  </si>
  <si>
    <t>20801</t>
  </si>
  <si>
    <t>人力资源和社会保障管理事务</t>
  </si>
  <si>
    <t>2080199</t>
  </si>
  <si>
    <t>其他人力资源和社会保障管理事务支出</t>
  </si>
  <si>
    <t>20805</t>
  </si>
  <si>
    <t>行政事业单位养老支出</t>
  </si>
  <si>
    <t>2080501</t>
  </si>
  <si>
    <t>行政单位离退休</t>
  </si>
  <si>
    <t>2080505</t>
  </si>
  <si>
    <t>机关事业单位基本养老保险缴费支出</t>
  </si>
  <si>
    <t>20808</t>
  </si>
  <si>
    <t>抚恤</t>
  </si>
  <si>
    <t>2080801</t>
  </si>
  <si>
    <t>死亡抚恤</t>
  </si>
  <si>
    <t>210</t>
  </si>
  <si>
    <t>卫生健康支出</t>
  </si>
  <si>
    <t>21007</t>
  </si>
  <si>
    <t>计划生育事务</t>
  </si>
  <si>
    <t>2100799</t>
  </si>
  <si>
    <t>其他计划生育事务支出</t>
  </si>
  <si>
    <t>21011</t>
  </si>
  <si>
    <t>行政事业单位医疗</t>
  </si>
  <si>
    <t>2101101</t>
  </si>
  <si>
    <t>行政单位医疗</t>
  </si>
  <si>
    <t>2101199</t>
  </si>
  <si>
    <t>其他行政事业单位医疗支出</t>
  </si>
  <si>
    <t>213</t>
  </si>
  <si>
    <t>农林水支出</t>
  </si>
  <si>
    <t>21301</t>
  </si>
  <si>
    <t>农业农村</t>
  </si>
  <si>
    <t>2130104</t>
  </si>
  <si>
    <t>事业运行</t>
  </si>
  <si>
    <t>2130122</t>
  </si>
  <si>
    <t>农业生产发展</t>
  </si>
  <si>
    <t>21305</t>
  </si>
  <si>
    <t>巩固拓展脱贫攻坚成果衔接乡村振兴</t>
  </si>
  <si>
    <t>2130599</t>
  </si>
  <si>
    <t>其他巩固拓展脱贫攻坚成果衔接乡村振兴支出</t>
  </si>
  <si>
    <t>21307</t>
  </si>
  <si>
    <t>农村综合改革</t>
  </si>
  <si>
    <t>2130705</t>
  </si>
  <si>
    <t>对村民委员会和村党支部的补助</t>
  </si>
  <si>
    <t>221</t>
  </si>
  <si>
    <t>住房保障支出</t>
  </si>
  <si>
    <t>22102</t>
  </si>
  <si>
    <t>住房改革支出</t>
  </si>
  <si>
    <t>2210201</t>
  </si>
  <si>
    <t>住房公积金</t>
  </si>
  <si>
    <t>223</t>
  </si>
  <si>
    <t>国有资本经营预算支出</t>
  </si>
  <si>
    <t>22301</t>
  </si>
  <si>
    <t>解决历史遗留问题及改革成本支出</t>
  </si>
  <si>
    <t>2230105</t>
  </si>
  <si>
    <t>国有企业退休人员社会化管理补助支出</t>
  </si>
  <si>
    <t>224</t>
  </si>
  <si>
    <t>灾害防治及应急管理支出</t>
  </si>
  <si>
    <t>22402</t>
  </si>
  <si>
    <t>消防救援事务</t>
  </si>
  <si>
    <t>2240204</t>
  </si>
  <si>
    <t>消防应急救援</t>
  </si>
  <si>
    <t>合  计</t>
  </si>
  <si>
    <t>预算02-1表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</si>
  <si>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</si>
  <si>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</si>
  <si>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</si>
  <si>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</si>
  <si>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</si>
  <si>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</si>
  <si>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</si>
  <si>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</si>
  <si>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</si>
  <si>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</si>
  <si>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</si>
  <si>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</si>
  <si>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</si>
  <si>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</si>
  <si>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</si>
  <si>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</si>
  <si>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</si>
  <si>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</si>
  <si>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</si>
  <si>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</si>
  <si>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</si>
  <si>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</si>
  <si>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</si>
  <si>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</si>
  <si>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</si>
  <si>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</si>
  <si>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</si>
  <si>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</si>
  <si>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</si>
  <si>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</si>
  <si>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</si>
  <si>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（二十五）债务还本支出</t>
  </si>
  <si>
    <t>（二十六）债务付息支出</t>
  </si>
  <si>
    <t>（二十七）债务发行费用支出</t>
  </si>
  <si>
    <t>二、年终结转结余</t>
  </si>
  <si>
    <t>收 入 总 计</t>
  </si>
  <si>
    <t>预算02-2表</t>
  </si>
  <si>
    <t>部门预算支出功能分类科目</t>
  </si>
  <si>
    <t>人员经费</t>
  </si>
  <si>
    <t>公用经费</t>
  </si>
  <si>
    <t>1</t>
  </si>
  <si>
    <t>2</t>
  </si>
  <si>
    <t>3</t>
  </si>
  <si>
    <t>5</t>
  </si>
  <si>
    <t>6</t>
  </si>
  <si>
    <t>7</t>
  </si>
  <si>
    <t>预算03表</t>
  </si>
  <si>
    <t>单位：元</t>
  </si>
  <si>
    <t>资金性质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</si>
  <si>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</si>
  <si>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</si>
  <si>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</si>
  <si>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</si>
  <si>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</si>
  <si>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</si>
  <si>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上级资金</t>
  </si>
  <si>
    <t>本级财力安排</t>
  </si>
  <si>
    <t>自有资金</t>
  </si>
  <si>
    <t>非财政拨款</t>
  </si>
  <si>
    <t>预算04表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</si>
  <si>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</si>
  <si>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</si>
  <si>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</si>
  <si>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</si>
  <si>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</si>
  <si>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</si>
  <si>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</si>
  <si>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</si>
  <si>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</si>
  <si>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</si>
  <si>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</si>
  <si>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</si>
  <si>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</si>
  <si>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</si>
  <si>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</si>
  <si>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</si>
  <si>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</si>
  <si>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530923210000000018982</t>
  </si>
  <si>
    <t>事业单位工资支出</t>
  </si>
  <si>
    <t>30101</t>
  </si>
  <si>
    <t>基本工资</t>
  </si>
  <si>
    <t>530923210000000018981</t>
  </si>
  <si>
    <t>行政单位工资支出</t>
  </si>
  <si>
    <t>30102</t>
  </si>
  <si>
    <t>津贴补贴</t>
  </si>
  <si>
    <t>30103</t>
  </si>
  <si>
    <t>奖金</t>
  </si>
  <si>
    <t>530923231100001411562</t>
  </si>
  <si>
    <t>公务员基础绩效奖</t>
  </si>
  <si>
    <t>530923231100001411542</t>
  </si>
  <si>
    <t>事业人员参照公务员规范后绩效奖</t>
  </si>
  <si>
    <t>30107</t>
  </si>
  <si>
    <t>绩效工资</t>
  </si>
  <si>
    <t>530923210000000018983</t>
  </si>
  <si>
    <t>社会保障缴费</t>
  </si>
  <si>
    <t>30108</t>
  </si>
  <si>
    <t>机关事业单位基本养老保险缴费</t>
  </si>
  <si>
    <t>2080506</t>
  </si>
  <si>
    <t>机关事业单位职业年金缴费支出</t>
  </si>
  <si>
    <t>30109</t>
  </si>
  <si>
    <t>职业年金缴费</t>
  </si>
  <si>
    <t>30110</t>
  </si>
  <si>
    <t>职工基本医疗保险缴费</t>
  </si>
  <si>
    <t>2101102</t>
  </si>
  <si>
    <t>事业单位医疗</t>
  </si>
  <si>
    <t>30112</t>
  </si>
  <si>
    <t>其他社会保障缴费</t>
  </si>
  <si>
    <t>530923210000000018984</t>
  </si>
  <si>
    <t>30113</t>
  </si>
  <si>
    <t>530923231100001318569</t>
  </si>
  <si>
    <t>编外人员工资支出</t>
  </si>
  <si>
    <t>30199</t>
  </si>
  <si>
    <t>其他工资福利支出</t>
  </si>
  <si>
    <t>530923210000000018996</t>
  </si>
  <si>
    <t>运转类公用经费</t>
  </si>
  <si>
    <t>30205</t>
  </si>
  <si>
    <t>水费</t>
  </si>
  <si>
    <t>30206</t>
  </si>
  <si>
    <t>电费</t>
  </si>
  <si>
    <t>30207</t>
  </si>
  <si>
    <t>邮电费</t>
  </si>
  <si>
    <t>30211</t>
  </si>
  <si>
    <t>差旅费</t>
  </si>
  <si>
    <t>30215</t>
  </si>
  <si>
    <t>会议费</t>
  </si>
  <si>
    <t>530923241100002334116</t>
  </si>
  <si>
    <t>公务接待费（公用经费）</t>
  </si>
  <si>
    <t>30217</t>
  </si>
  <si>
    <t>30226</t>
  </si>
  <si>
    <t>劳务费</t>
  </si>
  <si>
    <t>30201</t>
  </si>
  <si>
    <t>办公费</t>
  </si>
  <si>
    <t>530923221100000449244</t>
  </si>
  <si>
    <t>工会经费</t>
  </si>
  <si>
    <t>30228</t>
  </si>
  <si>
    <t>530923210000000018990</t>
  </si>
  <si>
    <t>公务用车运行维护费</t>
  </si>
  <si>
    <t>30231</t>
  </si>
  <si>
    <t>530923210000000018992</t>
  </si>
  <si>
    <t>公务交通补贴</t>
  </si>
  <si>
    <t>30239</t>
  </si>
  <si>
    <t>其他交通费用</t>
  </si>
  <si>
    <t>530923210000000018995</t>
  </si>
  <si>
    <t>离退休公用经费</t>
  </si>
  <si>
    <t>30299</t>
  </si>
  <si>
    <t>其他商品和服务支出</t>
  </si>
  <si>
    <t>530923210000000019638</t>
  </si>
  <si>
    <t>退休费</t>
  </si>
  <si>
    <t>30302</t>
  </si>
  <si>
    <t>530923210000000018985</t>
  </si>
  <si>
    <t>生活补助</t>
  </si>
  <si>
    <t>30305</t>
  </si>
  <si>
    <t>530923231100001318568</t>
  </si>
  <si>
    <t>机关事业单位职工及军人抚恤补助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</si>
  <si>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</si>
  <si>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</si>
  <si>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</si>
  <si>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</si>
  <si>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</si>
  <si>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</si>
  <si>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</si>
  <si>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2023/2014年甘蔗发展服务经费</t>
  </si>
  <si>
    <t>事业发展类</t>
  </si>
  <si>
    <t>530923241100003347627</t>
  </si>
  <si>
    <t>31005</t>
  </si>
  <si>
    <t>基础设施建设</t>
  </si>
  <si>
    <t>2025年工作经费</t>
  </si>
  <si>
    <t>530923251100003801011</t>
  </si>
  <si>
    <t>2025年亚练乡度驻村工作队工作经费及生活补助资金</t>
  </si>
  <si>
    <t>530923251100003799494</t>
  </si>
  <si>
    <t>2025亚练乡年换届工作经费</t>
  </si>
  <si>
    <t>专项业务类</t>
  </si>
  <si>
    <t>530923251100003798669</t>
  </si>
  <si>
    <t>村、组干部生活补助资金</t>
  </si>
  <si>
    <t>民生类</t>
  </si>
  <si>
    <t>530923251100003969113</t>
  </si>
  <si>
    <t>村、组工作经费</t>
  </si>
  <si>
    <t>530923251100003968181</t>
  </si>
  <si>
    <t>甘蔗发展服务费经费</t>
  </si>
  <si>
    <t>530923241100002331533</t>
  </si>
  <si>
    <t>国有企业退休人员社会化管理补助资金</t>
  </si>
  <si>
    <t>530923251100004152462</t>
  </si>
  <si>
    <t>武装工作专项经费</t>
  </si>
  <si>
    <t>530923251100003785110</t>
  </si>
  <si>
    <t>亚练乡烤烟生产目标责任考核奖补资金</t>
  </si>
  <si>
    <t>530923251100003801670</t>
  </si>
  <si>
    <t>亚练乡人大主席团工作开展经费</t>
  </si>
  <si>
    <t>530923251100003783798</t>
  </si>
  <si>
    <t>亚练乡消防车辆购置尾款专项经费</t>
  </si>
  <si>
    <t>530923251100003799951</t>
  </si>
  <si>
    <t>31003</t>
  </si>
  <si>
    <t>专用设备购置</t>
  </si>
  <si>
    <t>预算05-2表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</si>
  <si>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</si>
  <si>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</si>
  <si>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</si>
  <si>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</si>
  <si>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</si>
  <si>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</si>
  <si>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</si>
  <si>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</si>
  <si>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</si>
  <si>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</si>
  <si>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按照本乡职能职责，经费主要用于28名驻村工作队员的驻村工作保障。预算根据驻村职能职责，工作清单、工作计划，充分保证亚练乡驻村工作的开展。</t>
  </si>
  <si>
    <t>产出指标</t>
  </si>
  <si>
    <t>数量指标</t>
  </si>
  <si>
    <t>驻村工作队员人数</t>
  </si>
  <si>
    <t>&gt;=</t>
  </si>
  <si>
    <t>28</t>
  </si>
  <si>
    <t>人</t>
  </si>
  <si>
    <t>定量指标</t>
  </si>
  <si>
    <t xml:space="preserve">反映征驻村工作队员数
</t>
  </si>
  <si>
    <t>时效指标</t>
  </si>
  <si>
    <t>资金兑付及时率</t>
  </si>
  <si>
    <t>100</t>
  </si>
  <si>
    <t>%</t>
  </si>
  <si>
    <t>反映资金兑付情况</t>
  </si>
  <si>
    <t>成本指标</t>
  </si>
  <si>
    <t>经济成本指标</t>
  </si>
  <si>
    <t>&lt;=</t>
  </si>
  <si>
    <t>645600</t>
  </si>
  <si>
    <t>元</t>
  </si>
  <si>
    <t xml:space="preserve">反映经费成本情况
</t>
  </si>
  <si>
    <t>效益指标</t>
  </si>
  <si>
    <t>社会效益</t>
  </si>
  <si>
    <t>使驻村队员安心驻村、认真履职、发挥作用、树好形象</t>
  </si>
  <si>
    <t>=</t>
  </si>
  <si>
    <t>提升</t>
  </si>
  <si>
    <t>定性指标</t>
  </si>
  <si>
    <t>反映驻村队员履职能力有所提升</t>
  </si>
  <si>
    <t>满意度指标</t>
  </si>
  <si>
    <t>服务对象满意度</t>
  </si>
  <si>
    <t>工作队员满意度</t>
  </si>
  <si>
    <t>90</t>
  </si>
  <si>
    <t xml:space="preserve">反映驻村工作队满意度
</t>
  </si>
  <si>
    <t>依法建立农村基层党组织，落实党的全面领导，进一步扩大党内民主，充分调动党员参政议政的积极性，更加科学民主地选出高素质基层党组织队伍。</t>
  </si>
  <si>
    <t>行政村数</t>
  </si>
  <si>
    <t>11</t>
  </si>
  <si>
    <t>个</t>
  </si>
  <si>
    <t xml:space="preserve">反映任务开展村数量
</t>
  </si>
  <si>
    <t>乡村总人数</t>
  </si>
  <si>
    <t>25932</t>
  </si>
  <si>
    <t xml:space="preserve">反映人口数
</t>
  </si>
  <si>
    <t>资金拨付及时率</t>
  </si>
  <si>
    <t>反映资金拨付及时率</t>
  </si>
  <si>
    <t>103728</t>
  </si>
  <si>
    <t>生态效益</t>
  </si>
  <si>
    <t>有效提高换届工作质量</t>
  </si>
  <si>
    <t>有效</t>
  </si>
  <si>
    <t>反映提高换届工作质量情况</t>
  </si>
  <si>
    <t>人民群众满意率</t>
  </si>
  <si>
    <t>98</t>
  </si>
  <si>
    <t>反映群众满意度情况</t>
  </si>
  <si>
    <t>亚练乡2025年度武装工作专项经费来源由县级财政拨款，按照“一年两征”工作要求，我乡计划于2025年度开展征兵工作，共需要专项经费5万元，届时由县财政根据工作进度及工作实际适时拨付到位。专项经费做到专款专用，结合乡财务管理制度合理安排用于武装工作的各项费用开支，包括交通费、食宿费、民兵大项军事活动费、民兵战备值班、执勤费，日常办公费等方面。</t>
  </si>
  <si>
    <t>征兵次数</t>
  </si>
  <si>
    <t>次</t>
  </si>
  <si>
    <t xml:space="preserve">反映征兵次数
</t>
  </si>
  <si>
    <t>民兵军事训练次数</t>
  </si>
  <si>
    <t xml:space="preserve">反映民兵军事训练次数
</t>
  </si>
  <si>
    <t>基层武装部达标化建设数量</t>
  </si>
  <si>
    <t>1.00</t>
  </si>
  <si>
    <t>反映基层武装部建设情况</t>
  </si>
  <si>
    <t>质量指标</t>
  </si>
  <si>
    <t>按计划完成年度征兵任务</t>
  </si>
  <si>
    <t xml:space="preserve">反映征兵完成情况
</t>
  </si>
  <si>
    <t>按计划完成民兵训练</t>
  </si>
  <si>
    <t>完成民兵训练率</t>
  </si>
  <si>
    <t>预算资金执行率</t>
  </si>
  <si>
    <t xml:space="preserve">反映资金支付情况
</t>
  </si>
  <si>
    <t>第一次征兵开始时间</t>
  </si>
  <si>
    <t>2024年1月</t>
  </si>
  <si>
    <t>年/月</t>
  </si>
  <si>
    <t xml:space="preserve">反映第一次征兵时间
</t>
  </si>
  <si>
    <t>第二次征兵开始时间</t>
  </si>
  <si>
    <t>2025年7月</t>
  </si>
  <si>
    <t xml:space="preserve">反映第二次征兵时间
</t>
  </si>
  <si>
    <t>万元</t>
  </si>
  <si>
    <t>民兵履职能力水平</t>
  </si>
  <si>
    <t>有效提升</t>
  </si>
  <si>
    <t xml:space="preserve">反映民兵履职能力水平
</t>
  </si>
  <si>
    <t>提高国防后备力量建设水平</t>
  </si>
  <si>
    <t xml:space="preserve">反映民兵国防后备力量建设水平
</t>
  </si>
  <si>
    <t xml:space="preserve">反映受益对象满意度
</t>
  </si>
  <si>
    <t>通过购买消防车及配套消防设施，提高我乡消防力量，维护好人民群众生命财产安全。</t>
  </si>
  <si>
    <t>消防救援车辆</t>
  </si>
  <si>
    <t>辆</t>
  </si>
  <si>
    <t xml:space="preserve">购置消防救援车辆数量
</t>
  </si>
  <si>
    <t>配套消防器材</t>
  </si>
  <si>
    <t>批</t>
  </si>
  <si>
    <t xml:space="preserve">反映购置消防器材数量
</t>
  </si>
  <si>
    <t>购置消防救援车辆验收通过率</t>
  </si>
  <si>
    <t xml:space="preserve">反映购置消防救援车辆验收通过率
</t>
  </si>
  <si>
    <t>购置消防器材验收通过率</t>
  </si>
  <si>
    <t xml:space="preserve">反映购置消防器材验收通过率
</t>
  </si>
  <si>
    <t>222187.5</t>
  </si>
  <si>
    <t>消防救援能力提升</t>
  </si>
  <si>
    <t>反映消防救援提升能力</t>
  </si>
  <si>
    <t>受益群众满意度</t>
  </si>
  <si>
    <t>反映受益群众满意度</t>
  </si>
  <si>
    <t>做好本部门公用经费保障，支持部门正常履职。</t>
  </si>
  <si>
    <t>公用经费保障人数</t>
  </si>
  <si>
    <t>62</t>
  </si>
  <si>
    <t xml:space="preserve">反映公用经费保障部门（单位）正常运转的在职人数情况。在职人数主要指办公、会议、培训、差旅、水费、电费等公用经费中服务保障的人数。
</t>
  </si>
  <si>
    <t>公务用车数量</t>
  </si>
  <si>
    <t xml:space="preserve">反映公用经费保障部门（单位）正常运转的公务用车数量。公务用车包括编制内公务用车数量及年度新购置公务用车数量。
</t>
  </si>
  <si>
    <t>部门运转</t>
  </si>
  <si>
    <t>正常运转</t>
  </si>
  <si>
    <t xml:space="preserve">反映部门（单位）正常运转情况。
</t>
  </si>
  <si>
    <t>社会公众满意度</t>
  </si>
  <si>
    <t xml:space="preserve">反映社会公众对部门（单位）履职情况的满意程度。
</t>
  </si>
  <si>
    <t>单位职工满意度</t>
  </si>
  <si>
    <t>95</t>
  </si>
  <si>
    <t xml:space="preserve">反映部门（单位）人员对公用经费保障的满意程度。
</t>
  </si>
  <si>
    <t>为实现亚练乡高质量跨越发展，保障烤烟工作的正常运转，推进全乡烤烟工作顺利开展，推动亚练乡烤烟种植产业进一步发展。</t>
  </si>
  <si>
    <t>修建烤烟基础设施</t>
  </si>
  <si>
    <t>8</t>
  </si>
  <si>
    <t>项</t>
  </si>
  <si>
    <t xml:space="preserve">反映修建烤烟基础设施项目
</t>
  </si>
  <si>
    <t>发展管理烤烟面积</t>
  </si>
  <si>
    <t>2100</t>
  </si>
  <si>
    <t>亩</t>
  </si>
  <si>
    <t xml:space="preserve">反映发展管理烤烟面积
</t>
  </si>
  <si>
    <t>设施完善验收通过率</t>
  </si>
  <si>
    <t xml:space="preserve">反映设施完善验收通过率
</t>
  </si>
  <si>
    <t>资金及时支付率</t>
  </si>
  <si>
    <t xml:space="preserve">反映资金及时支付率
</t>
  </si>
  <si>
    <t>295000</t>
  </si>
  <si>
    <t xml:space="preserve">反映烤烟工作责任目标考核奖励
</t>
  </si>
  <si>
    <t>经济效益</t>
  </si>
  <si>
    <t>推动烤烟种植产业发展</t>
  </si>
  <si>
    <t>有效推动</t>
  </si>
  <si>
    <t xml:space="preserve">反映推动烤烟种植产业发展
</t>
  </si>
  <si>
    <t>提高政府对烤烟产业的管理服务水平</t>
  </si>
  <si>
    <t>明显提高</t>
  </si>
  <si>
    <t xml:space="preserve">反映政府对烤烟产业的管理服务水平
</t>
  </si>
  <si>
    <t>可持续影响</t>
  </si>
  <si>
    <t>推动亚练乡烤烟产业高质量可持续发展，增加烟农收益。</t>
  </si>
  <si>
    <t>长期</t>
  </si>
  <si>
    <t xml:space="preserve">反映亚练乡烤烟产业高质量可持续发展，增加烟农收益。
</t>
  </si>
  <si>
    <t>群众满意度</t>
  </si>
  <si>
    <t xml:space="preserve">反映群众满意度
</t>
  </si>
  <si>
    <t>做好村组干部人员、公用经费保障，按规定落实村级各项待遇，支持村组干部正常履职。</t>
  </si>
  <si>
    <t>保障村民小组数量</t>
  </si>
  <si>
    <t>124</t>
  </si>
  <si>
    <t>反映保障村民小组数量</t>
  </si>
  <si>
    <t>保障行政村数量</t>
  </si>
  <si>
    <t>反映保障行政村数量</t>
  </si>
  <si>
    <t>3085408</t>
  </si>
  <si>
    <t>反映总成本数量</t>
  </si>
  <si>
    <t>村级运转</t>
  </si>
  <si>
    <t>正常</t>
  </si>
  <si>
    <t>反映村级运转情况</t>
  </si>
  <si>
    <t>反映社会公众对村组干部履职情况的满意程度。</t>
  </si>
  <si>
    <t xml:space="preserve">开展2025年国有企业退休人员社会化管理工作 </t>
  </si>
  <si>
    <t>补贴发放人数</t>
  </si>
  <si>
    <t>开展宣传活动次数</t>
  </si>
  <si>
    <t>1次</t>
  </si>
  <si>
    <t>国有企业退休人员慰问对象准确率</t>
  </si>
  <si>
    <t>补贴资金足额发放率</t>
  </si>
  <si>
    <t>服务响应及时性</t>
  </si>
  <si>
    <t>24</t>
  </si>
  <si>
    <t>小时</t>
  </si>
  <si>
    <t>补贴资金发放及时性</t>
  </si>
  <si>
    <t>290</t>
  </si>
  <si>
    <t>元/人</t>
  </si>
  <si>
    <t>提供优质高效的服务</t>
  </si>
  <si>
    <t>提供</t>
  </si>
  <si>
    <t>政策知晓率</t>
  </si>
  <si>
    <t>国有企业退休人员满意度</t>
  </si>
  <si>
    <t>2025年，计划召开人民代表大会两次，即2025年1月及7月，单次会议不少于1天；预计参会总人次不少于200人，其中：出席代表不少于100人，列席人员不少于60人，工作人员不少于40人。确保在规定时间内组织召开人民代表大会，听取和审议政府工作报告等事项，认真采纳代表提出的建议和意见，财政资金使用充分，人大代表履职能力水平进一步提高，此笔经费用于保障人民代表大会的召开，资金支付率100%；组织开展“高质量履职推动高质量发展”人大代表办实事活动不少于50件，组织开展人大代表向选区选民述职活动不少于11人次。</t>
  </si>
  <si>
    <t>召开乡人民代表大会次数</t>
  </si>
  <si>
    <t>反映召开会议次数</t>
  </si>
  <si>
    <t>人民代表大会总天数</t>
  </si>
  <si>
    <t>天</t>
  </si>
  <si>
    <t>反映召开会议天数</t>
  </si>
  <si>
    <t>参会代表总人次</t>
  </si>
  <si>
    <t>反映参会代表人次</t>
  </si>
  <si>
    <t>列席人员总人次</t>
  </si>
  <si>
    <t>60</t>
  </si>
  <si>
    <t>反映列席人员人次</t>
  </si>
  <si>
    <t>为民办实事次数</t>
  </si>
  <si>
    <t>50</t>
  </si>
  <si>
    <t>反映为民办实事次数</t>
  </si>
  <si>
    <t>向选区选民述职人次</t>
  </si>
  <si>
    <t>反映向选区选民述职人次</t>
  </si>
  <si>
    <t>乡人大代表参会率</t>
  </si>
  <si>
    <t>70</t>
  </si>
  <si>
    <t>反映参会率</t>
  </si>
  <si>
    <t>反映资金执行情况</t>
  </si>
  <si>
    <t>乡人民代表大会第一次召开时间</t>
  </si>
  <si>
    <t>2025年1月</t>
  </si>
  <si>
    <t xml:space="preserve">反映第一次会议召开时间
</t>
  </si>
  <si>
    <t>乡人民代表大会第二次召开时间</t>
  </si>
  <si>
    <t xml:space="preserve">反映第二次会议召开时间
</t>
  </si>
  <si>
    <t>81000</t>
  </si>
  <si>
    <t xml:space="preserve">反映会议费用支出成本
</t>
  </si>
  <si>
    <t>人大代表履职能力水平</t>
  </si>
  <si>
    <t xml:space="preserve">反映人大代表履职能力水平
</t>
  </si>
  <si>
    <t>充分发挥桥梁和纽带的作用</t>
  </si>
  <si>
    <t xml:space="preserve">反映发挥桥梁和纽带的作用
</t>
  </si>
  <si>
    <t>乡人大代表满意率</t>
  </si>
  <si>
    <t xml:space="preserve">反映人大代表满意度
</t>
  </si>
  <si>
    <t xml:space="preserve">反映保障村民小组数量
</t>
  </si>
  <si>
    <t xml:space="preserve">反映保障行政村数量
</t>
  </si>
  <si>
    <t>47.05</t>
  </si>
  <si>
    <t>反映村级正常运转情况</t>
  </si>
  <si>
    <t>预算06表</t>
  </si>
  <si>
    <t>政府性基金预算支出预算表</t>
  </si>
  <si>
    <t>单位名称：临沧市发展和改革委员会</t>
  </si>
  <si>
    <t>本年政府性基金预算支出</t>
  </si>
  <si>
    <t>注：因本单位无政府性基金预算支出预算，本表无数据，因此公开空表</t>
  </si>
  <si>
    <t>预算07表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</si>
  <si>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</si>
  <si>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</si>
  <si>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</si>
  <si>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</si>
  <si>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</si>
  <si>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</si>
  <si>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</si>
  <si>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</si>
  <si>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</si>
  <si>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采购A4纸</t>
  </si>
  <si>
    <t>复印纸</t>
  </si>
  <si>
    <t>箱</t>
  </si>
  <si>
    <t>预算08表</t>
  </si>
  <si>
    <t>政府购买服务项目</t>
  </si>
  <si>
    <t>政府购买服务目录</t>
  </si>
  <si>
    <t>注：因本单位无政府购买服务预算，本表无数据，因此公开空表</t>
  </si>
  <si>
    <t>预算09-1表</t>
  </si>
  <si>
    <t>单位名称（项目）</t>
  </si>
  <si>
    <t>地区</t>
  </si>
  <si>
    <t>政府性基金</t>
  </si>
  <si>
    <t>-</t>
  </si>
  <si>
    <t>注：因本单位无县对下转移支付预算，本表无数据，因此公开空表</t>
  </si>
  <si>
    <t>预算09-2表</t>
  </si>
  <si>
    <t>注：因本单位无县对下转移支付绩效目标，本表无数据，因此公开空表</t>
  </si>
  <si>
    <t>预算10表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</si>
  <si>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</si>
  <si>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</si>
  <si>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</si>
  <si>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</si>
  <si>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</si>
  <si>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</si>
  <si>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</si>
  <si>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注：因本单位无上新增资产配置，本表无数据，因此公开空表</t>
  </si>
  <si>
    <t>预算11表</t>
  </si>
  <si>
    <t>上级补助</t>
  </si>
  <si>
    <t>注：因本单位无上级补助项目支出预算，本表无数据，因此公开空表</t>
  </si>
  <si>
    <t>预算12表</t>
  </si>
  <si>
    <t>项目级次</t>
  </si>
  <si>
    <t>311 专项业务类</t>
  </si>
  <si>
    <t>本级</t>
  </si>
  <si>
    <t>312 民生类</t>
  </si>
  <si>
    <t>313 事业发展类</t>
  </si>
  <si>
    <t/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</si>
</sst>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\ hh:mm:ss"/>
    <numFmt numFmtId="177" formatCode="yyyy\-mm\-dd"/>
    <numFmt numFmtId="178" formatCode="#,##0.00;\-#,##0.00;;@"/>
    <numFmt numFmtId="179" formatCode="hh:mm:ss"/>
    <numFmt numFmtId="180" formatCode="#,##0;\-#,##0;;@"/>
  </numFmts>
  <fonts count="50">
    <font>
      <sz val="9"/>
      <color rgb="FF000000"/>
      <name val="Microsoft YaHei UI"/>
      <charset val="134"/>
    </font>
    <font>
      <sz val="9"/>
      <name val="Microsoft YaHei UI"/>
      <charset val="134"/>
    </font>
    <font>
      <sz val="10"/>
      <color rgb="FF000000"/>
      <name val="宋体"/>
      <charset val="134"/>
    </font>
    <font>
      <sz val="22"/>
      <color rgb="FF000000"/>
      <name val="方正小标宋简体"/>
      <charset val="134"/>
    </font>
    <font>
      <b/>
      <sz val="23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9"/>
      <name val="宋体"/>
      <charset val="134"/>
    </font>
    <font>
      <sz val="10"/>
      <name val="宋体"/>
      <charset val="1"/>
    </font>
    <font>
      <sz val="22"/>
      <name val="方正小标宋简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sz val="11.25"/>
      <color rgb="FF000000"/>
      <name val="宋体"/>
      <charset val="134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sz val="9"/>
      <color theme="1"/>
      <name val="宋体"/>
      <charset val="134"/>
    </font>
    <font>
      <sz val="21"/>
      <color rgb="FF000000"/>
      <name val="宋体"/>
      <charset val="134"/>
    </font>
    <font>
      <sz val="20"/>
      <color rgb="FF000000"/>
      <name val="宋体"/>
      <charset val="134"/>
    </font>
    <font>
      <b/>
      <sz val="10"/>
      <color rgb="FF000000"/>
      <name val="宋体"/>
      <charset val="134"/>
    </font>
    <font>
      <sz val="10"/>
      <name val="宋体"/>
      <charset val="134"/>
    </font>
    <font>
      <b/>
      <sz val="9"/>
      <name val="宋体"/>
      <charset val="134"/>
    </font>
    <font>
      <sz val="10"/>
      <color rgb="FF000000"/>
      <name val="Arial"/>
      <charset val="134"/>
    </font>
    <font>
      <sz val="28"/>
      <color rgb="FF000000"/>
      <name val="宋体"/>
      <charset val="134"/>
    </font>
    <font>
      <sz val="10"/>
      <color rgb="FF000000"/>
      <name val="Microsoft YaHei UI"/>
      <charset val="134"/>
    </font>
    <font>
      <sz val="30"/>
      <color rgb="FF000000"/>
      <name val="宋体"/>
      <charset val="134"/>
    </font>
    <font>
      <sz val="19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top"/>
      <protection locked="0"/>
    </xf>
    <xf numFmtId="43" fontId="30" fillId="0" borderId="0" applyFont="0" applyFill="0" applyBorder="0" applyAlignment="0" applyProtection="0">
      <alignment vertical="center"/>
    </xf>
    <xf numFmtId="44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41" fontId="30" fillId="0" borderId="0" applyFont="0" applyFill="0" applyBorder="0" applyAlignment="0" applyProtection="0">
      <alignment vertical="center"/>
    </xf>
    <xf numFmtId="42" fontId="3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0" fillId="3" borderId="14" applyNumberFormat="0" applyFon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4" borderId="17" applyNumberFormat="0" applyAlignment="0" applyProtection="0">
      <alignment vertical="center"/>
    </xf>
    <xf numFmtId="0" fontId="40" fillId="5" borderId="18" applyNumberFormat="0" applyAlignment="0" applyProtection="0">
      <alignment vertical="center"/>
    </xf>
    <xf numFmtId="0" fontId="41" fillId="5" borderId="17" applyNumberFormat="0" applyAlignment="0" applyProtection="0">
      <alignment vertical="center"/>
    </xf>
    <xf numFmtId="0" fontId="42" fillId="6" borderId="19" applyNumberFormat="0" applyAlignment="0" applyProtection="0">
      <alignment vertical="center"/>
    </xf>
    <xf numFmtId="0" fontId="43" fillId="0" borderId="20" applyNumberFormat="0" applyFill="0" applyAlignment="0" applyProtection="0">
      <alignment vertical="center"/>
    </xf>
    <xf numFmtId="0" fontId="44" fillId="0" borderId="21" applyNumberFormat="0" applyFill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49" fillId="16" borderId="0" applyNumberFormat="0" applyBorder="0" applyAlignment="0" applyProtection="0">
      <alignment vertical="center"/>
    </xf>
    <xf numFmtId="0" fontId="48" fillId="17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49" fillId="20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8" fillId="22" borderId="0" applyNumberFormat="0" applyBorder="0" applyAlignment="0" applyProtection="0">
      <alignment vertical="center"/>
    </xf>
    <xf numFmtId="0" fontId="49" fillId="23" borderId="0" applyNumberFormat="0" applyBorder="0" applyAlignment="0" applyProtection="0">
      <alignment vertical="center"/>
    </xf>
    <xf numFmtId="0" fontId="49" fillId="24" borderId="0" applyNumberFormat="0" applyBorder="0" applyAlignment="0" applyProtection="0">
      <alignment vertical="center"/>
    </xf>
    <xf numFmtId="0" fontId="48" fillId="25" borderId="0" applyNumberFormat="0" applyBorder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49" fillId="27" borderId="0" applyNumberFormat="0" applyBorder="0" applyAlignment="0" applyProtection="0">
      <alignment vertical="center"/>
    </xf>
    <xf numFmtId="0" fontId="49" fillId="28" borderId="0" applyNumberFormat="0" applyBorder="0" applyAlignment="0" applyProtection="0">
      <alignment vertical="center"/>
    </xf>
    <xf numFmtId="0" fontId="48" fillId="29" borderId="0" applyNumberFormat="0" applyBorder="0" applyAlignment="0" applyProtection="0">
      <alignment vertical="center"/>
    </xf>
    <xf numFmtId="0" fontId="48" fillId="30" borderId="0" applyNumberFormat="0" applyBorder="0" applyAlignment="0" applyProtection="0">
      <alignment vertical="center"/>
    </xf>
    <xf numFmtId="0" fontId="49" fillId="31" borderId="0" applyNumberFormat="0" applyBorder="0" applyAlignment="0" applyProtection="0">
      <alignment vertical="center"/>
    </xf>
    <xf numFmtId="0" fontId="49" fillId="32" borderId="0" applyNumberFormat="0" applyBorder="0" applyAlignment="0" applyProtection="0">
      <alignment vertical="center"/>
    </xf>
    <xf numFmtId="0" fontId="48" fillId="33" borderId="0" applyNumberFormat="0" applyBorder="0" applyAlignment="0" applyProtection="0">
      <alignment vertical="center"/>
    </xf>
    <xf numFmtId="176" fontId="7" fillId="0" borderId="7">
      <alignment horizontal="right" vertical="center"/>
    </xf>
    <xf numFmtId="177" fontId="7" fillId="0" borderId="7">
      <alignment horizontal="right" vertical="center"/>
    </xf>
    <xf numFmtId="10" fontId="7" fillId="0" borderId="7">
      <alignment horizontal="right" vertical="center"/>
    </xf>
    <xf numFmtId="178" fontId="7" fillId="0" borderId="7">
      <alignment horizontal="right" vertical="center"/>
    </xf>
    <xf numFmtId="49" fontId="7" fillId="0" borderId="7">
      <alignment horizontal="left" vertical="center" wrapText="1"/>
    </xf>
    <xf numFmtId="178" fontId="7" fillId="0" borderId="7">
      <alignment horizontal="right" vertical="center"/>
    </xf>
    <xf numFmtId="179" fontId="7" fillId="0" borderId="7">
      <alignment horizontal="right" vertical="center"/>
    </xf>
    <xf numFmtId="180" fontId="7" fillId="0" borderId="7">
      <alignment horizontal="right" vertical="center"/>
    </xf>
    <xf numFmtId="0" fontId="7" fillId="0" borderId="0">
      <alignment vertical="top"/>
      <protection locked="0"/>
    </xf>
  </cellStyleXfs>
  <cellXfs count="219">
    <xf numFmtId="0" fontId="0" fillId="0" borderId="0" xfId="0" applyFont="1">
      <alignment vertical="top"/>
      <protection locked="0"/>
    </xf>
    <xf numFmtId="0" fontId="1" fillId="0" borderId="0" xfId="0" applyFont="1" applyAlignment="1">
      <alignment vertical="center"/>
      <protection locked="0"/>
    </xf>
    <xf numFmtId="49" fontId="2" fillId="0" borderId="0" xfId="0" applyNumberFormat="1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0" xfId="0" applyFont="1" applyAlignment="1">
      <alignment horizontal="right" vertical="center"/>
      <protection locked="0"/>
    </xf>
    <xf numFmtId="0" fontId="3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5" fillId="0" borderId="0" xfId="0" applyFont="1" applyAlignment="1">
      <alignment horizontal="left" vertical="center"/>
      <protection locked="0"/>
    </xf>
    <xf numFmtId="0" fontId="6" fillId="0" borderId="0" xfId="0" applyFont="1" applyAlignment="1" applyProtection="1">
      <alignment horizontal="left" vertical="center"/>
    </xf>
    <xf numFmtId="0" fontId="6" fillId="0" borderId="0" xfId="0" applyFont="1" applyAlignment="1" applyProtection="1">
      <alignment vertical="center"/>
    </xf>
    <xf numFmtId="0" fontId="6" fillId="0" borderId="1" xfId="0" applyFont="1" applyBorder="1" applyAlignment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</xf>
    <xf numFmtId="0" fontId="6" fillId="0" borderId="2" xfId="0" applyFont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5" xfId="0" applyFont="1" applyBorder="1" applyAlignment="1">
      <alignment horizontal="center" vertical="center" wrapText="1"/>
      <protection locked="0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6" xfId="0" applyFont="1" applyBorder="1" applyAlignment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center" vertical="center"/>
    </xf>
    <xf numFmtId="0" fontId="2" fillId="0" borderId="7" xfId="0" applyFont="1" applyBorder="1" applyAlignment="1">
      <alignment horizontal="center" vertical="center"/>
      <protection locked="0"/>
    </xf>
    <xf numFmtId="0" fontId="5" fillId="0" borderId="7" xfId="0" applyFont="1" applyBorder="1" applyAlignment="1">
      <alignment horizontal="left" vertical="center" wrapText="1"/>
      <protection locked="0"/>
    </xf>
    <xf numFmtId="0" fontId="5" fillId="0" borderId="7" xfId="0" applyFont="1" applyBorder="1" applyAlignment="1">
      <alignment horizontal="left" vertical="center"/>
      <protection locked="0"/>
    </xf>
    <xf numFmtId="178" fontId="7" fillId="0" borderId="7" xfId="0" applyNumberFormat="1" applyFont="1" applyBorder="1" applyAlignment="1">
      <alignment horizontal="right" vertical="center"/>
      <protection locked="0"/>
    </xf>
    <xf numFmtId="49" fontId="7" fillId="0" borderId="7" xfId="53" applyNumberFormat="1" applyFont="1" applyBorder="1" applyProtection="1">
      <alignment horizontal="left" vertical="center" wrapText="1"/>
      <protection locked="0"/>
    </xf>
    <xf numFmtId="0" fontId="5" fillId="0" borderId="2" xfId="0" applyFont="1" applyBorder="1" applyAlignment="1">
      <alignment horizontal="center" vertical="center" wrapText="1"/>
      <protection locked="0"/>
    </xf>
    <xf numFmtId="0" fontId="5" fillId="0" borderId="3" xfId="0" applyFont="1" applyBorder="1" applyAlignment="1">
      <alignment horizontal="left" vertical="center" wrapText="1"/>
      <protection locked="0"/>
    </xf>
    <xf numFmtId="0" fontId="5" fillId="0" borderId="4" xfId="0" applyFont="1" applyBorder="1" applyAlignment="1">
      <alignment horizontal="left" vertical="center" wrapText="1"/>
      <protection locked="0"/>
    </xf>
    <xf numFmtId="49" fontId="2" fillId="0" borderId="0" xfId="0" applyNumberFormat="1" applyFont="1" applyAlignment="1" applyProtection="1"/>
    <xf numFmtId="0" fontId="2" fillId="0" borderId="0" xfId="0" applyFont="1" applyAlignment="1" applyProtection="1"/>
    <xf numFmtId="0" fontId="6" fillId="0" borderId="1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left" vertical="center" wrapText="1"/>
    </xf>
    <xf numFmtId="0" fontId="2" fillId="0" borderId="2" xfId="0" applyFont="1" applyBorder="1" applyAlignment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left" vertical="center"/>
    </xf>
    <xf numFmtId="0" fontId="5" fillId="0" borderId="4" xfId="0" applyFont="1" applyBorder="1" applyAlignment="1" applyProtection="1">
      <alignment horizontal="left" vertical="center"/>
    </xf>
    <xf numFmtId="0" fontId="8" fillId="0" borderId="0" xfId="57" applyFont="1" applyFill="1" applyBorder="1" applyAlignment="1" applyProtection="1"/>
    <xf numFmtId="0" fontId="5" fillId="0" borderId="0" xfId="0" applyFont="1" applyAlignment="1">
      <alignment horizontal="right" vertical="center"/>
      <protection locked="0"/>
    </xf>
    <xf numFmtId="0" fontId="5" fillId="0" borderId="0" xfId="0" applyFont="1" applyAlignment="1" applyProtection="1">
      <alignment horizontal="right" vertical="center"/>
    </xf>
    <xf numFmtId="0" fontId="3" fillId="0" borderId="0" xfId="0" applyFont="1" applyAlignment="1" applyProtection="1">
      <alignment horizontal="center" vertical="center" wrapText="1"/>
    </xf>
    <xf numFmtId="0" fontId="5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right" vertical="center" wrapText="1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horizontal="center" vertical="center" wrapText="1"/>
    </xf>
    <xf numFmtId="0" fontId="5" fillId="0" borderId="7" xfId="0" applyFont="1" applyBorder="1" applyAlignment="1" applyProtection="1">
      <alignment vertical="center" wrapText="1"/>
    </xf>
    <xf numFmtId="180" fontId="7" fillId="0" borderId="7" xfId="56" applyNumberFormat="1" applyFont="1" applyBorder="1" applyProtection="1">
      <alignment horizontal="right" vertical="center"/>
      <protection locked="0"/>
    </xf>
    <xf numFmtId="0" fontId="5" fillId="0" borderId="3" xfId="0" applyFont="1" applyBorder="1" applyAlignment="1">
      <alignment horizontal="center" vertical="center" wrapText="1"/>
      <protection locked="0"/>
    </xf>
    <xf numFmtId="0" fontId="5" fillId="0" borderId="4" xfId="0" applyFont="1" applyBorder="1" applyAlignment="1">
      <alignment horizontal="center" vertical="center" wrapText="1"/>
      <protection locked="0"/>
    </xf>
    <xf numFmtId="0" fontId="8" fillId="0" borderId="0" xfId="57" applyFont="1" applyFill="1" applyBorder="1" applyAlignment="1" applyProtection="1">
      <alignment vertical="center"/>
    </xf>
    <xf numFmtId="0" fontId="4" fillId="0" borderId="0" xfId="0" applyFont="1" applyAlignment="1">
      <alignment horizontal="center" vertical="center"/>
      <protection locked="0"/>
    </xf>
    <xf numFmtId="0" fontId="5" fillId="0" borderId="0" xfId="0" applyFont="1">
      <alignment vertical="top"/>
      <protection locked="0"/>
    </xf>
    <xf numFmtId="0" fontId="6" fillId="0" borderId="7" xfId="0" applyFont="1" applyBorder="1" applyAlignment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 wrapText="1"/>
    </xf>
    <xf numFmtId="0" fontId="5" fillId="0" borderId="7" xfId="0" applyFont="1" applyBorder="1" applyAlignment="1">
      <alignment horizontal="center" vertical="center"/>
      <protection locked="0"/>
    </xf>
    <xf numFmtId="0" fontId="5" fillId="0" borderId="7" xfId="0" applyFont="1" applyBorder="1" applyAlignment="1">
      <alignment horizontal="center" vertical="center" wrapText="1"/>
      <protection locked="0"/>
    </xf>
    <xf numFmtId="0" fontId="2" fillId="0" borderId="0" xfId="0" applyFont="1" applyAlignment="1" applyProtection="1">
      <alignment horizontal="right" vertical="center"/>
    </xf>
    <xf numFmtId="0" fontId="9" fillId="0" borderId="0" xfId="0" applyFont="1" applyAlignment="1">
      <alignment horizontal="center" vertical="center" wrapText="1"/>
      <protection locked="0"/>
    </xf>
    <xf numFmtId="0" fontId="5" fillId="0" borderId="0" xfId="0" applyFont="1" applyAlignment="1" applyProtection="1">
      <alignment horizontal="left" vertical="center" wrapText="1"/>
    </xf>
    <xf numFmtId="0" fontId="6" fillId="0" borderId="0" xfId="0" applyFont="1" applyAlignment="1" applyProtection="1">
      <alignment wrapText="1"/>
    </xf>
    <xf numFmtId="0" fontId="2" fillId="0" borderId="0" xfId="0" applyFont="1" applyAlignment="1" applyProtection="1">
      <alignment horizontal="right" wrapText="1"/>
    </xf>
    <xf numFmtId="0" fontId="2" fillId="0" borderId="0" xfId="0" applyFont="1" applyAlignment="1" applyProtection="1">
      <alignment wrapText="1"/>
    </xf>
    <xf numFmtId="0" fontId="5" fillId="0" borderId="0" xfId="0" applyFont="1" applyAlignment="1">
      <alignment horizontal="right"/>
      <protection locked="0"/>
    </xf>
    <xf numFmtId="0" fontId="6" fillId="0" borderId="3" xfId="0" applyFont="1" applyBorder="1" applyAlignment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horizontal="center" vertical="center"/>
    </xf>
    <xf numFmtId="0" fontId="2" fillId="0" borderId="0" xfId="0" applyFont="1" applyAlignment="1">
      <protection locked="0"/>
    </xf>
    <xf numFmtId="0" fontId="5" fillId="0" borderId="0" xfId="0" applyFont="1" applyAlignment="1">
      <alignment vertical="top" wrapText="1"/>
      <protection locked="0"/>
    </xf>
    <xf numFmtId="0" fontId="4" fillId="0" borderId="0" xfId="0" applyFont="1" applyAlignment="1" applyProtection="1">
      <alignment horizontal="center" vertical="center" wrapText="1"/>
    </xf>
    <xf numFmtId="0" fontId="4" fillId="0" borderId="0" xfId="0" applyFont="1" applyAlignment="1">
      <alignment horizontal="center" vertical="center" wrapText="1"/>
      <protection locked="0"/>
    </xf>
    <xf numFmtId="0" fontId="6" fillId="0" borderId="0" xfId="0" applyFont="1" applyAlignment="1">
      <protection locked="0"/>
    </xf>
    <xf numFmtId="0" fontId="6" fillId="0" borderId="9" xfId="0" applyFont="1" applyBorder="1" applyAlignment="1" applyProtection="1">
      <alignment horizontal="center" vertical="center" wrapText="1"/>
    </xf>
    <xf numFmtId="0" fontId="6" fillId="0" borderId="9" xfId="0" applyFont="1" applyBorder="1" applyAlignment="1">
      <alignment horizontal="center" vertical="center" wrapText="1"/>
      <protection locked="0"/>
    </xf>
    <xf numFmtId="0" fontId="6" fillId="0" borderId="3" xfId="0" applyFont="1" applyBorder="1" applyAlignment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center" vertical="center" wrapText="1"/>
    </xf>
    <xf numFmtId="0" fontId="6" fillId="0" borderId="10" xfId="0" applyFont="1" applyBorder="1" applyAlignment="1">
      <alignment horizontal="center" vertical="center" wrapText="1"/>
      <protection locked="0"/>
    </xf>
    <xf numFmtId="0" fontId="6" fillId="0" borderId="11" xfId="0" applyFont="1" applyBorder="1" applyAlignment="1" applyProtection="1">
      <alignment horizontal="center" vertical="center" wrapText="1"/>
    </xf>
    <xf numFmtId="0" fontId="6" fillId="0" borderId="11" xfId="0" applyFont="1" applyBorder="1" applyAlignment="1">
      <alignment horizontal="center" vertical="center" wrapText="1"/>
      <protection locked="0"/>
    </xf>
    <xf numFmtId="3" fontId="6" fillId="0" borderId="6" xfId="0" applyNumberFormat="1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left" vertical="center" wrapText="1"/>
    </xf>
    <xf numFmtId="0" fontId="5" fillId="0" borderId="11" xfId="0" applyFont="1" applyBorder="1" applyAlignment="1" applyProtection="1">
      <alignment horizontal="left" vertical="center" wrapText="1"/>
    </xf>
    <xf numFmtId="0" fontId="5" fillId="0" borderId="11" xfId="0" applyFont="1" applyBorder="1" applyAlignment="1">
      <alignment horizontal="left" vertical="center" wrapText="1"/>
      <protection locked="0"/>
    </xf>
    <xf numFmtId="0" fontId="5" fillId="0" borderId="12" xfId="0" applyFont="1" applyBorder="1" applyAlignment="1" applyProtection="1">
      <alignment horizontal="center" vertical="center"/>
    </xf>
    <xf numFmtId="0" fontId="5" fillId="0" borderId="13" xfId="0" applyFont="1" applyBorder="1" applyAlignment="1" applyProtection="1">
      <alignment horizontal="left" vertical="center"/>
    </xf>
    <xf numFmtId="0" fontId="5" fillId="0" borderId="13" xfId="0" applyFont="1" applyBorder="1" applyAlignment="1">
      <alignment horizontal="left" vertical="center"/>
      <protection locked="0"/>
    </xf>
    <xf numFmtId="0" fontId="5" fillId="0" borderId="0" xfId="0" applyFont="1" applyAlignment="1">
      <alignment horizontal="right" vertical="center" wrapText="1"/>
      <protection locked="0"/>
    </xf>
    <xf numFmtId="0" fontId="5" fillId="0" borderId="0" xfId="0" applyFont="1" applyAlignment="1" applyProtection="1">
      <alignment horizontal="right" vertical="center" wrapText="1"/>
    </xf>
    <xf numFmtId="0" fontId="5" fillId="0" borderId="0" xfId="0" applyFont="1" applyAlignment="1">
      <alignment horizontal="right" wrapText="1"/>
      <protection locked="0"/>
    </xf>
    <xf numFmtId="0" fontId="6" fillId="0" borderId="13" xfId="0" applyFont="1" applyBorder="1" applyAlignment="1" applyProtection="1">
      <alignment horizontal="center" vertical="center" wrapText="1"/>
    </xf>
    <xf numFmtId="0" fontId="6" fillId="0" borderId="13" xfId="0" applyFont="1" applyBorder="1" applyAlignment="1">
      <alignment horizontal="center" vertical="center"/>
      <protection locked="0"/>
    </xf>
    <xf numFmtId="0" fontId="6" fillId="0" borderId="13" xfId="0" applyFont="1" applyBorder="1" applyAlignment="1">
      <alignment horizontal="center" vertical="center" wrapText="1"/>
      <protection locked="0"/>
    </xf>
    <xf numFmtId="0" fontId="6" fillId="0" borderId="7" xfId="0" applyFont="1" applyBorder="1" applyAlignment="1">
      <alignment horizontal="center" vertical="center" wrapText="1"/>
      <protection locked="0"/>
    </xf>
    <xf numFmtId="0" fontId="6" fillId="0" borderId="0" xfId="0" applyFont="1" applyAlignment="1" applyProtection="1"/>
    <xf numFmtId="0" fontId="6" fillId="0" borderId="11" xfId="0" applyFont="1" applyBorder="1" applyAlignment="1" applyProtection="1">
      <alignment horizontal="center" vertical="center"/>
    </xf>
    <xf numFmtId="0" fontId="6" fillId="0" borderId="11" xfId="0" applyFont="1" applyBorder="1" applyAlignment="1">
      <alignment horizontal="center" vertical="center"/>
      <protection locked="0"/>
    </xf>
    <xf numFmtId="0" fontId="5" fillId="0" borderId="11" xfId="0" applyFont="1" applyBorder="1" applyAlignment="1" applyProtection="1">
      <alignment horizontal="right" vertical="center"/>
    </xf>
    <xf numFmtId="0" fontId="5" fillId="0" borderId="6" xfId="0" applyFont="1" applyBorder="1" applyAlignment="1" applyProtection="1">
      <alignment horizontal="left" vertical="center" wrapText="1" indent="1"/>
    </xf>
    <xf numFmtId="3" fontId="5" fillId="0" borderId="11" xfId="0" applyNumberFormat="1" applyFont="1" applyBorder="1" applyAlignment="1" applyProtection="1">
      <alignment horizontal="right" vertical="center"/>
    </xf>
    <xf numFmtId="0" fontId="10" fillId="0" borderId="0" xfId="0" applyFont="1" applyAlignment="1">
      <alignment horizontal="right"/>
      <protection locked="0"/>
    </xf>
    <xf numFmtId="49" fontId="10" fillId="0" borderId="0" xfId="0" applyNumberFormat="1" applyFont="1" applyAlignment="1">
      <protection locked="0"/>
    </xf>
    <xf numFmtId="0" fontId="2" fillId="0" borderId="0" xfId="0" applyFont="1" applyAlignment="1" applyProtection="1">
      <alignment horizontal="right"/>
    </xf>
    <xf numFmtId="0" fontId="3" fillId="0" borderId="0" xfId="0" applyFont="1" applyAlignment="1">
      <alignment horizontal="center" vertical="center" wrapText="1"/>
      <protection locked="0"/>
    </xf>
    <xf numFmtId="0" fontId="11" fillId="0" borderId="0" xfId="0" applyFont="1" applyAlignment="1">
      <alignment horizontal="center" vertical="center" wrapText="1"/>
      <protection locked="0"/>
    </xf>
    <xf numFmtId="0" fontId="11" fillId="0" borderId="0" xfId="0" applyFont="1" applyAlignment="1">
      <alignment horizontal="center" vertical="center"/>
      <protection locked="0"/>
    </xf>
    <xf numFmtId="0" fontId="11" fillId="0" borderId="0" xfId="0" applyFont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/>
      <protection locked="0"/>
    </xf>
    <xf numFmtId="49" fontId="6" fillId="0" borderId="9" xfId="0" applyNumberFormat="1" applyFont="1" applyBorder="1" applyAlignment="1">
      <alignment horizontal="center" vertical="center" wrapText="1"/>
      <protection locked="0"/>
    </xf>
    <xf numFmtId="0" fontId="6" fillId="0" borderId="9" xfId="0" applyFont="1" applyBorder="1" applyAlignment="1">
      <alignment horizontal="center" vertical="center"/>
      <protection locked="0"/>
    </xf>
    <xf numFmtId="0" fontId="6" fillId="0" borderId="6" xfId="0" applyFont="1" applyBorder="1" applyAlignment="1">
      <alignment horizontal="center" vertical="center"/>
      <protection locked="0"/>
    </xf>
    <xf numFmtId="49" fontId="6" fillId="0" borderId="11" xfId="0" applyNumberFormat="1" applyFont="1" applyBorder="1" applyAlignment="1">
      <alignment horizontal="center" vertical="center" wrapText="1"/>
      <protection locked="0"/>
    </xf>
    <xf numFmtId="49" fontId="6" fillId="0" borderId="11" xfId="0" applyNumberFormat="1" applyFont="1" applyBorder="1" applyAlignment="1">
      <alignment horizontal="center" vertical="center"/>
      <protection locked="0"/>
    </xf>
    <xf numFmtId="0" fontId="5" fillId="0" borderId="6" xfId="0" applyFont="1" applyBorder="1" applyAlignment="1">
      <alignment horizontal="left" vertical="center" wrapText="1"/>
      <protection locked="0"/>
    </xf>
    <xf numFmtId="0" fontId="2" fillId="0" borderId="2" xfId="0" applyFont="1" applyBorder="1" applyAlignment="1">
      <alignment horizontal="center" vertical="center"/>
      <protection locked="0"/>
    </xf>
    <xf numFmtId="0" fontId="2" fillId="0" borderId="3" xfId="0" applyFont="1" applyBorder="1" applyAlignment="1">
      <alignment horizontal="center" vertical="center"/>
      <protection locked="0"/>
    </xf>
    <xf numFmtId="0" fontId="2" fillId="0" borderId="4" xfId="0" applyFont="1" applyBorder="1" applyAlignment="1">
      <alignment horizontal="center" vertical="center"/>
      <protection locked="0"/>
    </xf>
    <xf numFmtId="3" fontId="6" fillId="0" borderId="7" xfId="0" applyNumberFormat="1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left" vertical="center" wrapText="1" indent="1"/>
    </xf>
    <xf numFmtId="0" fontId="5" fillId="0" borderId="1" xfId="0" applyFont="1" applyBorder="1" applyAlignment="1">
      <alignment horizontal="center" vertical="center" wrapText="1"/>
      <protection locked="0"/>
    </xf>
    <xf numFmtId="0" fontId="5" fillId="0" borderId="5" xfId="0" applyFont="1" applyBorder="1" applyAlignment="1">
      <alignment horizontal="center" vertical="center" wrapText="1"/>
      <protection locked="0"/>
    </xf>
    <xf numFmtId="0" fontId="5" fillId="0" borderId="6" xfId="0" applyFont="1" applyBorder="1" applyAlignment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</xf>
    <xf numFmtId="0" fontId="5" fillId="0" borderId="1" xfId="0" applyFont="1" applyBorder="1" applyAlignment="1">
      <alignment horizontal="center" vertical="center" wrapText="1"/>
      <protection locked="0"/>
    </xf>
    <xf numFmtId="0" fontId="5" fillId="0" borderId="5" xfId="0" applyFont="1" applyBorder="1" applyAlignment="1" applyProtection="1">
      <alignment horizontal="center" vertical="center" wrapText="1"/>
    </xf>
    <xf numFmtId="0" fontId="5" fillId="0" borderId="5" xfId="0" applyFont="1" applyBorder="1" applyAlignment="1">
      <alignment horizontal="center" vertical="center" wrapText="1"/>
      <protection locked="0"/>
    </xf>
    <xf numFmtId="0" fontId="5" fillId="0" borderId="6" xfId="0" applyFont="1" applyBorder="1" applyAlignment="1" applyProtection="1">
      <alignment horizontal="center" vertical="center" wrapText="1"/>
    </xf>
    <xf numFmtId="0" fontId="5" fillId="0" borderId="6" xfId="0" applyFont="1" applyBorder="1" applyAlignment="1">
      <alignment horizontal="center" vertical="center" wrapText="1"/>
      <protection locked="0"/>
    </xf>
    <xf numFmtId="3" fontId="2" fillId="0" borderId="7" xfId="0" applyNumberFormat="1" applyFont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vertical="center"/>
    </xf>
    <xf numFmtId="0" fontId="6" fillId="0" borderId="8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12" xfId="0" applyFont="1" applyBorder="1" applyAlignment="1">
      <alignment horizontal="center" vertical="center" wrapText="1"/>
      <protection locked="0"/>
    </xf>
    <xf numFmtId="0" fontId="6" fillId="0" borderId="5" xfId="0" applyFont="1" applyBorder="1" applyAlignment="1">
      <alignment horizontal="center" vertical="center"/>
      <protection locked="0"/>
    </xf>
    <xf numFmtId="0" fontId="2" fillId="0" borderId="0" xfId="0" applyFont="1">
      <alignment vertical="top"/>
      <protection locked="0"/>
    </xf>
    <xf numFmtId="49" fontId="2" fillId="0" borderId="0" xfId="0" applyNumberFormat="1" applyFont="1" applyAlignment="1">
      <protection locked="0"/>
    </xf>
    <xf numFmtId="0" fontId="3" fillId="0" borderId="0" xfId="0" applyFont="1" applyAlignment="1">
      <alignment horizontal="center" vertical="center"/>
      <protection locked="0"/>
    </xf>
    <xf numFmtId="0" fontId="6" fillId="0" borderId="0" xfId="0" applyFont="1" applyAlignment="1">
      <alignment horizontal="left" vertical="center"/>
      <protection locked="0"/>
    </xf>
    <xf numFmtId="0" fontId="6" fillId="0" borderId="2" xfId="0" applyFont="1" applyBorder="1" applyAlignment="1">
      <alignment horizontal="center" vertical="center"/>
      <protection locked="0"/>
    </xf>
    <xf numFmtId="3" fontId="2" fillId="0" borderId="7" xfId="0" applyNumberFormat="1" applyFont="1" applyBorder="1" applyAlignment="1">
      <alignment horizontal="center" vertical="center"/>
      <protection locked="0"/>
    </xf>
    <xf numFmtId="0" fontId="5" fillId="0" borderId="7" xfId="0" applyFont="1" applyBorder="1" applyAlignment="1" applyProtection="1">
      <alignment horizontal="left" vertical="center"/>
    </xf>
    <xf numFmtId="0" fontId="5" fillId="0" borderId="3" xfId="0" applyFont="1" applyBorder="1" applyAlignment="1">
      <alignment horizontal="left" vertical="center"/>
      <protection locked="0"/>
    </xf>
    <xf numFmtId="0" fontId="5" fillId="0" borderId="4" xfId="0" applyFont="1" applyBorder="1" applyAlignment="1">
      <alignment horizontal="left" vertical="center"/>
      <protection locked="0"/>
    </xf>
    <xf numFmtId="0" fontId="6" fillId="0" borderId="4" xfId="0" applyFont="1" applyBorder="1" applyAlignment="1">
      <alignment horizontal="center" vertical="center"/>
      <protection locked="0"/>
    </xf>
    <xf numFmtId="0" fontId="6" fillId="0" borderId="2" xfId="0" applyFont="1" applyBorder="1" applyAlignment="1">
      <alignment horizontal="center" vertical="center" wrapText="1"/>
      <protection locked="0"/>
    </xf>
    <xf numFmtId="0" fontId="6" fillId="0" borderId="4" xfId="0" applyFont="1" applyBorder="1" applyAlignment="1">
      <alignment horizontal="center" vertical="center" wrapText="1"/>
      <protection locked="0"/>
    </xf>
    <xf numFmtId="0" fontId="2" fillId="0" borderId="0" xfId="0" applyFont="1" applyAlignment="1" applyProtection="1">
      <alignment horizontal="center"/>
    </xf>
    <xf numFmtId="0" fontId="12" fillId="0" borderId="0" xfId="0" applyFont="1" applyAlignment="1" applyProtection="1">
      <alignment horizontal="center" wrapText="1"/>
    </xf>
    <xf numFmtId="0" fontId="2" fillId="0" borderId="0" xfId="0" applyFont="1" applyAlignment="1" applyProtection="1">
      <alignment horizontal="center" wrapText="1"/>
    </xf>
    <xf numFmtId="0" fontId="13" fillId="0" borderId="6" xfId="0" applyFont="1" applyBorder="1" applyAlignment="1">
      <alignment horizontal="center" vertical="center" wrapText="1"/>
      <protection locked="0"/>
    </xf>
    <xf numFmtId="0" fontId="14" fillId="0" borderId="7" xfId="0" applyFont="1" applyBorder="1" applyAlignment="1">
      <alignment horizontal="center" vertical="center"/>
      <protection locked="0"/>
    </xf>
    <xf numFmtId="0" fontId="15" fillId="0" borderId="7" xfId="0" applyFont="1" applyBorder="1" applyAlignment="1">
      <alignment horizontal="center" vertical="center"/>
      <protection locked="0"/>
    </xf>
    <xf numFmtId="0" fontId="16" fillId="0" borderId="7" xfId="0" applyFont="1" applyBorder="1" applyAlignment="1" applyProtection="1">
      <alignment horizontal="center" vertical="center"/>
    </xf>
    <xf numFmtId="0" fontId="16" fillId="0" borderId="2" xfId="0" applyFont="1" applyBorder="1" applyAlignment="1" applyProtection="1">
      <alignment horizontal="center" vertical="center"/>
    </xf>
    <xf numFmtId="178" fontId="17" fillId="0" borderId="7" xfId="0" applyNumberFormat="1" applyFont="1" applyBorder="1" applyAlignment="1" applyProtection="1">
      <alignment horizontal="right" vertical="center"/>
    </xf>
    <xf numFmtId="178" fontId="17" fillId="0" borderId="7" xfId="0" applyNumberFormat="1" applyFont="1" applyBorder="1" applyAlignment="1" applyProtection="1">
      <alignment horizontal="center" vertical="center"/>
    </xf>
    <xf numFmtId="0" fontId="2" fillId="0" borderId="0" xfId="0" applyFont="1" applyProtection="1">
      <alignment vertical="top"/>
    </xf>
    <xf numFmtId="0" fontId="18" fillId="0" borderId="0" xfId="0" applyFont="1" applyAlignment="1" applyProtection="1">
      <alignment horizontal="center" vertical="center"/>
    </xf>
    <xf numFmtId="0" fontId="2" fillId="0" borderId="0" xfId="0" applyFont="1" applyAlignment="1">
      <alignment horizontal="left" vertical="center"/>
      <protection locked="0"/>
    </xf>
    <xf numFmtId="49" fontId="6" fillId="0" borderId="2" xfId="0" applyNumberFormat="1" applyFont="1" applyBorder="1" applyAlignment="1" applyProtection="1">
      <alignment horizontal="center" vertical="center" wrapText="1"/>
    </xf>
    <xf numFmtId="49" fontId="6" fillId="0" borderId="4" xfId="0" applyNumberFormat="1" applyFont="1" applyBorder="1" applyAlignment="1" applyProtection="1">
      <alignment horizontal="center" vertical="center" wrapText="1"/>
    </xf>
    <xf numFmtId="49" fontId="6" fillId="0" borderId="7" xfId="0" applyNumberFormat="1" applyFont="1" applyBorder="1" applyAlignment="1" applyProtection="1">
      <alignment horizontal="center" vertical="center"/>
    </xf>
    <xf numFmtId="49" fontId="6" fillId="0" borderId="7" xfId="0" applyNumberFormat="1" applyFont="1" applyBorder="1" applyAlignment="1">
      <alignment horizontal="center" vertical="center"/>
      <protection locked="0"/>
    </xf>
    <xf numFmtId="0" fontId="5" fillId="0" borderId="7" xfId="0" applyFont="1" applyBorder="1" applyAlignment="1" applyProtection="1">
      <alignment horizontal="left" vertical="center" wrapText="1" indent="2"/>
    </xf>
    <xf numFmtId="0" fontId="2" fillId="0" borderId="2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19" fillId="0" borderId="0" xfId="0" applyFont="1" applyAlignment="1" applyProtection="1">
      <alignment horizontal="center" vertical="center"/>
    </xf>
    <xf numFmtId="0" fontId="20" fillId="0" borderId="0" xfId="0" applyFont="1" applyAlignment="1" applyProtection="1">
      <alignment horizontal="center" vertical="center"/>
    </xf>
    <xf numFmtId="0" fontId="5" fillId="0" borderId="7" xfId="0" applyFont="1" applyBorder="1" applyAlignment="1" applyProtection="1">
      <alignment vertical="center"/>
    </xf>
    <xf numFmtId="0" fontId="5" fillId="0" borderId="7" xfId="0" applyFont="1" applyBorder="1" applyAlignment="1">
      <alignment vertical="center"/>
      <protection locked="0"/>
    </xf>
    <xf numFmtId="0" fontId="7" fillId="0" borderId="7" xfId="0" applyFont="1" applyBorder="1" applyAlignment="1">
      <alignment vertical="center"/>
      <protection locked="0"/>
    </xf>
    <xf numFmtId="0" fontId="7" fillId="0" borderId="4" xfId="0" applyFont="1" applyBorder="1" applyAlignment="1">
      <alignment horizontal="left" vertical="center"/>
      <protection locked="0"/>
    </xf>
    <xf numFmtId="0" fontId="7" fillId="0" borderId="6" xfId="0" applyFont="1" applyBorder="1" applyAlignment="1">
      <alignment vertical="center"/>
      <protection locked="0"/>
    </xf>
    <xf numFmtId="0" fontId="7" fillId="0" borderId="11" xfId="0" applyFont="1" applyBorder="1" applyAlignment="1">
      <alignment horizontal="left" vertical="center"/>
      <protection locked="0"/>
    </xf>
    <xf numFmtId="0" fontId="7" fillId="0" borderId="6" xfId="0" applyFont="1" applyBorder="1" applyAlignment="1">
      <alignment horizontal="left" vertical="center"/>
      <protection locked="0"/>
    </xf>
    <xf numFmtId="0" fontId="21" fillId="0" borderId="6" xfId="0" applyFont="1" applyBorder="1" applyAlignment="1">
      <alignment vertical="center"/>
      <protection locked="0"/>
    </xf>
    <xf numFmtId="0" fontId="22" fillId="0" borderId="6" xfId="0" applyFont="1" applyBorder="1" applyAlignment="1">
      <alignment horizontal="center" vertical="center"/>
      <protection locked="0"/>
    </xf>
    <xf numFmtId="178" fontId="22" fillId="0" borderId="7" xfId="0" applyNumberFormat="1" applyFont="1" applyBorder="1" applyAlignment="1">
      <alignment horizontal="right" vertical="center"/>
      <protection locked="0"/>
    </xf>
    <xf numFmtId="0" fontId="5" fillId="0" borderId="7" xfId="0" applyFont="1" applyBorder="1" applyAlignment="1" applyProtection="1">
      <alignment horizontal="center" vertical="center"/>
    </xf>
    <xf numFmtId="0" fontId="23" fillId="0" borderId="0" xfId="0" applyFont="1" applyAlignment="1" applyProtection="1">
      <alignment vertical="center"/>
    </xf>
    <xf numFmtId="0" fontId="24" fillId="0" borderId="0" xfId="0" applyFont="1" applyAlignment="1" applyProtection="1">
      <alignment horizontal="center" vertical="center"/>
    </xf>
    <xf numFmtId="0" fontId="5" fillId="0" borderId="0" xfId="0" applyFont="1" applyAlignment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 wrapText="1"/>
    </xf>
    <xf numFmtId="0" fontId="21" fillId="0" borderId="7" xfId="0" applyFont="1" applyBorder="1" applyAlignment="1">
      <alignment horizontal="left" vertical="center" wrapText="1" indent="1"/>
      <protection locked="0"/>
    </xf>
    <xf numFmtId="0" fontId="21" fillId="0" borderId="7" xfId="0" applyFont="1" applyBorder="1" applyAlignment="1" applyProtection="1">
      <alignment horizontal="left" vertical="center" wrapText="1" indent="1"/>
    </xf>
    <xf numFmtId="0" fontId="2" fillId="0" borderId="7" xfId="0" applyFont="1" applyBorder="1" applyAlignment="1">
      <alignment horizontal="left" vertical="center" wrapText="1" indent="2"/>
      <protection locked="0"/>
    </xf>
    <xf numFmtId="0" fontId="2" fillId="0" borderId="7" xfId="0" applyFont="1" applyBorder="1" applyAlignment="1" applyProtection="1">
      <alignment horizontal="left" vertical="center" wrapText="1" indent="2"/>
    </xf>
    <xf numFmtId="0" fontId="2" fillId="0" borderId="7" xfId="0" applyFont="1" applyBorder="1" applyAlignment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 wrapText="1"/>
    </xf>
    <xf numFmtId="0" fontId="25" fillId="0" borderId="0" xfId="0" applyFont="1" applyAlignment="1" applyProtection="1"/>
    <xf numFmtId="0" fontId="26" fillId="0" borderId="0" xfId="0" applyFont="1" applyAlignment="1" applyProtection="1">
      <alignment horizontal="center" vertical="center"/>
    </xf>
    <xf numFmtId="0" fontId="2" fillId="0" borderId="1" xfId="0" applyFont="1" applyBorder="1" applyAlignment="1">
      <alignment horizontal="center" vertical="center" wrapText="1"/>
      <protection locked="0"/>
    </xf>
    <xf numFmtId="0" fontId="2" fillId="0" borderId="9" xfId="0" applyFont="1" applyBorder="1" applyAlignment="1">
      <alignment horizontal="center" vertical="center" wrapText="1"/>
      <protection locked="0"/>
    </xf>
    <xf numFmtId="0" fontId="2" fillId="0" borderId="3" xfId="0" applyFont="1" applyBorder="1" applyAlignment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center" vertical="center"/>
    </xf>
    <xf numFmtId="0" fontId="2" fillId="0" borderId="10" xfId="0" applyFont="1" applyBorder="1" applyAlignment="1" applyProtection="1">
      <alignment horizontal="center" vertical="center"/>
    </xf>
    <xf numFmtId="0" fontId="2" fillId="0" borderId="10" xfId="0" applyFont="1" applyBorder="1" applyAlignment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vertical="center" wrapText="1"/>
    </xf>
    <xf numFmtId="0" fontId="5" fillId="0" borderId="11" xfId="0" applyFont="1" applyBorder="1" applyAlignment="1" applyProtection="1">
      <alignment vertical="center" wrapText="1"/>
    </xf>
    <xf numFmtId="0" fontId="5" fillId="0" borderId="6" xfId="0" applyFont="1" applyBorder="1" applyAlignment="1" applyProtection="1">
      <alignment horizontal="center" vertical="center"/>
    </xf>
    <xf numFmtId="0" fontId="5" fillId="0" borderId="11" xfId="0" applyFont="1" applyBorder="1" applyAlignment="1" applyProtection="1">
      <alignment vertical="center"/>
    </xf>
    <xf numFmtId="0" fontId="23" fillId="0" borderId="0" xfId="0" applyFont="1" applyProtection="1">
      <alignment vertical="top"/>
    </xf>
    <xf numFmtId="0" fontId="26" fillId="0" borderId="0" xfId="0" applyFont="1" applyAlignment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13" xfId="0" applyFont="1" applyBorder="1" applyAlignment="1" applyProtection="1">
      <alignment horizontal="center" vertical="center"/>
    </xf>
    <xf numFmtId="0" fontId="5" fillId="0" borderId="11" xfId="0" applyFont="1" applyBorder="1" applyAlignment="1">
      <alignment horizontal="center" vertical="center"/>
      <protection locked="0"/>
    </xf>
    <xf numFmtId="0" fontId="2" fillId="2" borderId="4" xfId="0" applyFont="1" applyFill="1" applyBorder="1" applyAlignment="1">
      <alignment horizontal="center" vertical="center" wrapText="1"/>
      <protection locked="0"/>
    </xf>
    <xf numFmtId="0" fontId="27" fillId="0" borderId="0" xfId="0" applyFont="1" applyAlignment="1" applyProtection="1">
      <alignment horizontal="center" vertical="top"/>
    </xf>
    <xf numFmtId="0" fontId="28" fillId="0" borderId="0" xfId="0" applyFont="1" applyAlignment="1" applyProtection="1">
      <alignment horizontal="center" vertical="center"/>
    </xf>
    <xf numFmtId="0" fontId="7" fillId="0" borderId="7" xfId="0" applyFont="1" applyBorder="1" applyAlignment="1">
      <alignment horizontal="left" vertical="center"/>
      <protection locked="0"/>
    </xf>
    <xf numFmtId="0" fontId="29" fillId="0" borderId="6" xfId="0" applyFont="1" applyBorder="1" applyAlignment="1" applyProtection="1">
      <alignment horizontal="center" vertical="center"/>
    </xf>
    <xf numFmtId="0" fontId="29" fillId="0" borderId="7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left" vertical="center"/>
    </xf>
    <xf numFmtId="0" fontId="29" fillId="0" borderId="6" xfId="0" applyFont="1" applyBorder="1" applyAlignment="1">
      <alignment horizontal="center" vertical="center"/>
      <protection locked="0"/>
    </xf>
    <xf numFmtId="0" fontId="21" fillId="0" borderId="7" xfId="0" applyFont="1" applyBorder="1" applyAlignment="1" applyProtection="1" quotePrefix="1">
      <alignment horizontal="left" vertical="center" wrapText="1" indent="1"/>
    </xf>
    <xf numFmtId="0" fontId="2" fillId="0" borderId="7" xfId="0" applyFont="1" applyBorder="1" applyAlignment="1" applyProtection="1" quotePrefix="1">
      <alignment horizontal="left" vertical="center" wrapText="1" indent="2"/>
    </xf>
    <xf numFmtId="0" fontId="5" fillId="0" borderId="7" xfId="0" applyFont="1" applyBorder="1" applyAlignment="1" applyProtection="1" quotePrefix="1">
      <alignment horizontal="left" vertical="center" wrapText="1" indent="1"/>
    </xf>
    <xf numFmtId="0" fontId="5" fillId="0" borderId="1" xfId="0" applyFont="1" applyBorder="1" applyAlignment="1" applyProtection="1" quotePrefix="1">
      <alignment horizontal="center" vertical="center" wrapText="1"/>
    </xf>
    <xf numFmtId="0" fontId="5" fillId="0" borderId="6" xfId="0" applyFont="1" applyBorder="1" applyAlignment="1" applyProtection="1" quotePrefix="1">
      <alignment horizontal="left" vertical="center" wrapText="1" indent="1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DateTimeStyle" xfId="49"/>
    <cellStyle name="DateStyle" xfId="50"/>
    <cellStyle name="PercentStyle" xfId="51"/>
    <cellStyle name="NumberStyle" xfId="52"/>
    <cellStyle name="TextStyle" xfId="53"/>
    <cellStyle name="MoneyStyle" xfId="54"/>
    <cellStyle name="TimeStyle" xfId="55"/>
    <cellStyle name="IntegralNumberStyle" xfId="56"/>
    <cellStyle name="Normal" xfId="5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'Calibri Light'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8"/>
  <sheetViews>
    <sheetView showZeros="0" topLeftCell="A11" workbookViewId="0">
      <selection activeCell="C23" sqref="C23"/>
    </sheetView>
  </sheetViews>
  <sheetFormatPr defaultColWidth="9.14285714285714" defaultRowHeight="12" customHeight="1" outlineLevelCol="3"/>
  <cols>
    <col min="1" max="1" width="31.847619047619" customWidth="1"/>
    <col min="2" max="2" width="35.5714285714286" customWidth="1"/>
    <col min="3" max="3" width="36.5714285714286" customWidth="1"/>
    <col min="4" max="4" width="33.847619047619" customWidth="1"/>
  </cols>
  <sheetData>
    <row r="1" ht="15" customHeight="1" spans="4:4">
      <c r="D1" s="39" t="s">
        <v>0</v>
      </c>
    </row>
    <row r="2" ht="36" customHeight="1" spans="1:4">
      <c r="A2" s="5" t="str">
        <f>"2025"&amp;"年部门财务收支预算总表"</f>
        <v>2025年部门财务收支预算总表</v>
      </c>
      <c r="B2" s="212"/>
      <c r="C2" s="212"/>
      <c r="D2" s="212"/>
    </row>
    <row r="3" ht="18.75" customHeight="1" spans="1:4">
      <c r="A3" s="41" t="str">
        <f>"单位名称："&amp;"永德县亚练乡人民政府"</f>
        <v>单位名称：永德县亚练乡人民政府</v>
      </c>
      <c r="B3" s="213"/>
      <c r="C3" s="213"/>
      <c r="D3" s="39" t="s">
        <v>1</v>
      </c>
    </row>
    <row r="4" ht="18.75" customHeight="1" spans="1:4">
      <c r="A4" s="12" t="s">
        <v>2</v>
      </c>
      <c r="B4" s="14"/>
      <c r="C4" s="12" t="s">
        <v>3</v>
      </c>
      <c r="D4" s="14"/>
    </row>
    <row r="5" ht="18.75" customHeight="1" spans="1:4">
      <c r="A5" s="30" t="s">
        <v>4</v>
      </c>
      <c r="B5" s="30" t="str">
        <f>"2025"&amp;"年预算数"</f>
        <v>2025年预算数</v>
      </c>
      <c r="C5" s="30" t="s">
        <v>5</v>
      </c>
      <c r="D5" s="30" t="str">
        <f>"2025"&amp;"年预算数"</f>
        <v>2025年预算数</v>
      </c>
    </row>
    <row r="6" ht="18.75" customHeight="1" spans="1:4">
      <c r="A6" s="32"/>
      <c r="B6" s="32"/>
      <c r="C6" s="32"/>
      <c r="D6" s="32"/>
    </row>
    <row r="7" ht="18.75" customHeight="1" spans="1:4">
      <c r="A7" s="140" t="s">
        <v>6</v>
      </c>
      <c r="B7" s="23">
        <v>15660367.25</v>
      </c>
      <c r="C7" s="140" t="s">
        <v>7</v>
      </c>
      <c r="D7" s="23">
        <v>5392998.54</v>
      </c>
    </row>
    <row r="8" ht="18.75" customHeight="1" spans="1:4">
      <c r="A8" s="140" t="s">
        <v>8</v>
      </c>
      <c r="B8" s="23"/>
      <c r="C8" s="140" t="s">
        <v>9</v>
      </c>
      <c r="D8" s="23"/>
    </row>
    <row r="9" ht="18.75" customHeight="1" spans="1:4">
      <c r="A9" s="140" t="s">
        <v>10</v>
      </c>
      <c r="B9" s="23">
        <v>870</v>
      </c>
      <c r="C9" s="140" t="s">
        <v>11</v>
      </c>
      <c r="D9" s="23">
        <v>30000</v>
      </c>
    </row>
    <row r="10" ht="18.75" customHeight="1" spans="1:4">
      <c r="A10" s="140" t="s">
        <v>12</v>
      </c>
      <c r="B10" s="23"/>
      <c r="C10" s="140" t="s">
        <v>13</v>
      </c>
      <c r="D10" s="23"/>
    </row>
    <row r="11" ht="18.75" customHeight="1" spans="1:4">
      <c r="A11" s="214" t="s">
        <v>14</v>
      </c>
      <c r="B11" s="23">
        <v>600000</v>
      </c>
      <c r="C11" s="171" t="s">
        <v>15</v>
      </c>
      <c r="D11" s="23"/>
    </row>
    <row r="12" ht="18.75" customHeight="1" spans="1:4">
      <c r="A12" s="174" t="s">
        <v>16</v>
      </c>
      <c r="B12" s="23"/>
      <c r="C12" s="173" t="s">
        <v>17</v>
      </c>
      <c r="D12" s="23"/>
    </row>
    <row r="13" ht="18.75" customHeight="1" spans="1:4">
      <c r="A13" s="174" t="s">
        <v>18</v>
      </c>
      <c r="B13" s="23"/>
      <c r="C13" s="173" t="s">
        <v>19</v>
      </c>
      <c r="D13" s="23"/>
    </row>
    <row r="14" ht="18.75" customHeight="1" spans="1:4">
      <c r="A14" s="174" t="s">
        <v>20</v>
      </c>
      <c r="B14" s="23"/>
      <c r="C14" s="173" t="s">
        <v>21</v>
      </c>
      <c r="D14" s="23">
        <v>1577714.83</v>
      </c>
    </row>
    <row r="15" ht="18.75" customHeight="1" spans="1:4">
      <c r="A15" s="174" t="s">
        <v>22</v>
      </c>
      <c r="B15" s="23"/>
      <c r="C15" s="173" t="s">
        <v>23</v>
      </c>
      <c r="D15" s="23">
        <v>459171.59</v>
      </c>
    </row>
    <row r="16" ht="18.75" customHeight="1" spans="1:4">
      <c r="A16" s="174" t="s">
        <v>24</v>
      </c>
      <c r="B16" s="23">
        <v>600000</v>
      </c>
      <c r="C16" s="174" t="s">
        <v>25</v>
      </c>
      <c r="D16" s="23"/>
    </row>
    <row r="17" ht="18.75" customHeight="1" spans="1:4">
      <c r="A17" s="174" t="s">
        <v>26</v>
      </c>
      <c r="B17" s="23"/>
      <c r="C17" s="174" t="s">
        <v>27</v>
      </c>
      <c r="D17" s="23"/>
    </row>
    <row r="18" ht="18.75" customHeight="1" spans="1:4">
      <c r="A18" s="175" t="s">
        <v>26</v>
      </c>
      <c r="B18" s="23"/>
      <c r="C18" s="173" t="s">
        <v>28</v>
      </c>
      <c r="D18" s="23">
        <v>8194441.04</v>
      </c>
    </row>
    <row r="19" ht="18.75" customHeight="1" spans="1:4">
      <c r="A19" s="175" t="s">
        <v>26</v>
      </c>
      <c r="B19" s="23"/>
      <c r="C19" s="173" t="s">
        <v>29</v>
      </c>
      <c r="D19" s="23"/>
    </row>
    <row r="20" ht="18.75" customHeight="1" spans="1:4">
      <c r="A20" s="175" t="s">
        <v>26</v>
      </c>
      <c r="B20" s="23"/>
      <c r="C20" s="173" t="s">
        <v>30</v>
      </c>
      <c r="D20" s="23"/>
    </row>
    <row r="21" ht="18.75" customHeight="1" spans="1:4">
      <c r="A21" s="175" t="s">
        <v>26</v>
      </c>
      <c r="B21" s="23"/>
      <c r="C21" s="173" t="s">
        <v>31</v>
      </c>
      <c r="D21" s="23"/>
    </row>
    <row r="22" ht="18.75" customHeight="1" spans="1:4">
      <c r="A22" s="175" t="s">
        <v>26</v>
      </c>
      <c r="B22" s="23"/>
      <c r="C22" s="173" t="s">
        <v>32</v>
      </c>
      <c r="D22" s="23"/>
    </row>
    <row r="23" ht="18.75" customHeight="1" spans="1:4">
      <c r="A23" s="175" t="s">
        <v>26</v>
      </c>
      <c r="B23" s="23"/>
      <c r="C23" s="173" t="s">
        <v>33</v>
      </c>
      <c r="D23" s="23"/>
    </row>
    <row r="24" ht="18.75" customHeight="1" spans="1:4">
      <c r="A24" s="175" t="s">
        <v>26</v>
      </c>
      <c r="B24" s="23"/>
      <c r="C24" s="173" t="s">
        <v>34</v>
      </c>
      <c r="D24" s="23"/>
    </row>
    <row r="25" ht="18.75" customHeight="1" spans="1:4">
      <c r="A25" s="175" t="s">
        <v>26</v>
      </c>
      <c r="B25" s="23"/>
      <c r="C25" s="173" t="s">
        <v>35</v>
      </c>
      <c r="D25" s="23">
        <v>697613.57</v>
      </c>
    </row>
    <row r="26" ht="18.75" customHeight="1" spans="1:4">
      <c r="A26" s="175" t="s">
        <v>26</v>
      </c>
      <c r="B26" s="23"/>
      <c r="C26" s="173" t="s">
        <v>36</v>
      </c>
      <c r="D26" s="23"/>
    </row>
    <row r="27" ht="18.75" customHeight="1" spans="1:4">
      <c r="A27" s="175" t="s">
        <v>26</v>
      </c>
      <c r="B27" s="23"/>
      <c r="C27" s="173" t="s">
        <v>37</v>
      </c>
      <c r="D27" s="23">
        <v>870</v>
      </c>
    </row>
    <row r="28" ht="18.75" customHeight="1" spans="1:4">
      <c r="A28" s="175" t="s">
        <v>26</v>
      </c>
      <c r="B28" s="23"/>
      <c r="C28" s="173" t="s">
        <v>38</v>
      </c>
      <c r="D28" s="23">
        <v>222187.5</v>
      </c>
    </row>
    <row r="29" ht="18.75" customHeight="1" spans="1:4">
      <c r="A29" s="175" t="s">
        <v>26</v>
      </c>
      <c r="B29" s="23"/>
      <c r="C29" s="173" t="s">
        <v>39</v>
      </c>
      <c r="D29" s="23"/>
    </row>
    <row r="30" ht="18.75" customHeight="1" spans="1:4">
      <c r="A30" s="176" t="s">
        <v>26</v>
      </c>
      <c r="B30" s="23"/>
      <c r="C30" s="174" t="s">
        <v>40</v>
      </c>
      <c r="D30" s="23"/>
    </row>
    <row r="31" ht="18.75" customHeight="1" spans="1:4">
      <c r="A31" s="176" t="s">
        <v>26</v>
      </c>
      <c r="B31" s="23"/>
      <c r="C31" s="174" t="s">
        <v>41</v>
      </c>
      <c r="D31" s="23"/>
    </row>
    <row r="32" ht="18.75" customHeight="1" spans="1:4">
      <c r="A32" s="176" t="s">
        <v>26</v>
      </c>
      <c r="B32" s="23"/>
      <c r="C32" s="174" t="s">
        <v>42</v>
      </c>
      <c r="D32" s="23"/>
    </row>
    <row r="33" ht="18.75" customHeight="1" spans="1:4">
      <c r="A33" s="215"/>
      <c r="B33" s="177"/>
      <c r="C33" s="174" t="s">
        <v>43</v>
      </c>
      <c r="D33" s="23"/>
    </row>
    <row r="34" ht="18.75" customHeight="1" spans="1:4">
      <c r="A34" s="215" t="s">
        <v>44</v>
      </c>
      <c r="B34" s="177">
        <f>SUM(B7:B11)</f>
        <v>16261237.25</v>
      </c>
      <c r="C34" s="216" t="s">
        <v>45</v>
      </c>
      <c r="D34" s="177">
        <v>16574997.07</v>
      </c>
    </row>
    <row r="35" ht="18.75" customHeight="1" spans="1:4">
      <c r="A35" s="217" t="s">
        <v>46</v>
      </c>
      <c r="B35" s="23">
        <v>313759.82</v>
      </c>
      <c r="C35" s="140" t="s">
        <v>47</v>
      </c>
      <c r="D35" s="23"/>
    </row>
    <row r="36" ht="18.75" customHeight="1" spans="1:4">
      <c r="A36" s="217" t="s">
        <v>48</v>
      </c>
      <c r="B36" s="23"/>
      <c r="C36" s="140" t="s">
        <v>48</v>
      </c>
      <c r="D36" s="23"/>
    </row>
    <row r="37" ht="18.75" customHeight="1" spans="1:4">
      <c r="A37" s="217" t="s">
        <v>49</v>
      </c>
      <c r="B37" s="23">
        <f>B35-B36</f>
        <v>313759.82</v>
      </c>
      <c r="C37" s="140" t="s">
        <v>50</v>
      </c>
      <c r="D37" s="23"/>
    </row>
    <row r="38" ht="18.75" customHeight="1" spans="1:4">
      <c r="A38" s="218" t="s">
        <v>51</v>
      </c>
      <c r="B38" s="177">
        <f t="shared" ref="B38:D38" si="0">B34+B35</f>
        <v>16574997.07</v>
      </c>
      <c r="C38" s="216" t="s">
        <v>52</v>
      </c>
      <c r="D38" s="177">
        <f t="shared" si="0"/>
        <v>16574997.07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9" right="0.39" top="0.51" bottom="0.51" header="0.31" footer="0.31"/>
  <pageSetup paperSize="9" scale="83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10"/>
  <sheetViews>
    <sheetView showZeros="0" workbookViewId="0">
      <selection activeCell="C8" sqref="C8"/>
    </sheetView>
  </sheetViews>
  <sheetFormatPr defaultColWidth="9.14285714285714" defaultRowHeight="14.25" customHeight="1" outlineLevelCol="5"/>
  <cols>
    <col min="1" max="1" width="32.1428571428571" customWidth="1"/>
    <col min="2" max="2" width="16.847619047619" customWidth="1"/>
    <col min="3" max="3" width="32.1428571428571" customWidth="1"/>
    <col min="4" max="6" width="28.5714285714286" customWidth="1"/>
  </cols>
  <sheetData>
    <row r="1" ht="15" customHeight="1" spans="1:6">
      <c r="A1" s="100">
        <v>1</v>
      </c>
      <c r="B1" s="101">
        <v>0</v>
      </c>
      <c r="C1" s="100">
        <v>1</v>
      </c>
      <c r="D1" s="102"/>
      <c r="E1" s="102"/>
      <c r="F1" s="39" t="s">
        <v>583</v>
      </c>
    </row>
    <row r="2" ht="32.25" customHeight="1" spans="1:6">
      <c r="A2" s="103" t="str">
        <f>"2025"&amp;"年部门政府性基金预算支出预算表"</f>
        <v>2025年部门政府性基金预算支出预算表</v>
      </c>
      <c r="B2" s="104" t="s">
        <v>584</v>
      </c>
      <c r="C2" s="105"/>
      <c r="D2" s="106"/>
      <c r="E2" s="106"/>
      <c r="F2" s="106"/>
    </row>
    <row r="3" ht="18.75" customHeight="1" spans="1:6">
      <c r="A3" s="7" t="str">
        <f>"单位名称："&amp;"永德县亚练乡人民政府"</f>
        <v>单位名称：永德县亚练乡人民政府</v>
      </c>
      <c r="B3" s="7" t="s">
        <v>585</v>
      </c>
      <c r="C3" s="100"/>
      <c r="D3" s="102"/>
      <c r="E3" s="102"/>
      <c r="F3" s="39" t="s">
        <v>1</v>
      </c>
    </row>
    <row r="4" ht="18.75" customHeight="1" spans="1:6">
      <c r="A4" s="107" t="s">
        <v>237</v>
      </c>
      <c r="B4" s="108" t="s">
        <v>73</v>
      </c>
      <c r="C4" s="109" t="s">
        <v>74</v>
      </c>
      <c r="D4" s="13" t="s">
        <v>586</v>
      </c>
      <c r="E4" s="13"/>
      <c r="F4" s="14"/>
    </row>
    <row r="5" ht="18.75" customHeight="1" spans="1:6">
      <c r="A5" s="110"/>
      <c r="B5" s="111"/>
      <c r="C5" s="96"/>
      <c r="D5" s="95" t="s">
        <v>56</v>
      </c>
      <c r="E5" s="95" t="s">
        <v>75</v>
      </c>
      <c r="F5" s="95" t="s">
        <v>76</v>
      </c>
    </row>
    <row r="6" ht="18.75" customHeight="1" spans="1:6">
      <c r="A6" s="110">
        <v>1</v>
      </c>
      <c r="B6" s="112" t="s">
        <v>218</v>
      </c>
      <c r="C6" s="96">
        <v>3</v>
      </c>
      <c r="D6" s="95">
        <v>4</v>
      </c>
      <c r="E6" s="95">
        <v>5</v>
      </c>
      <c r="F6" s="95">
        <v>6</v>
      </c>
    </row>
    <row r="7" ht="18.75" customHeight="1" spans="1:6">
      <c r="A7" s="113"/>
      <c r="B7" s="83"/>
      <c r="C7" s="83"/>
      <c r="D7" s="23"/>
      <c r="E7" s="23"/>
      <c r="F7" s="23"/>
    </row>
    <row r="8" ht="18.75" customHeight="1" spans="1:6">
      <c r="A8" s="113"/>
      <c r="B8" s="83"/>
      <c r="C8" s="83"/>
      <c r="D8" s="23"/>
      <c r="E8" s="23"/>
      <c r="F8" s="23"/>
    </row>
    <row r="9" ht="18.75" customHeight="1" spans="1:6">
      <c r="A9" s="114" t="s">
        <v>175</v>
      </c>
      <c r="B9" s="115" t="s">
        <v>175</v>
      </c>
      <c r="C9" s="116" t="s">
        <v>175</v>
      </c>
      <c r="D9" s="23"/>
      <c r="E9" s="23"/>
      <c r="F9" s="23"/>
    </row>
    <row r="10" customHeight="1" spans="1:1">
      <c r="A10" s="37" t="s">
        <v>587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rintOptions horizontalCentered="1"/>
  <pageMargins left="0.39" right="0.39" top="0.58" bottom="0.58" header="0.5" footer="0.5"/>
  <pageSetup paperSize="9" scale="9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Q10"/>
  <sheetViews>
    <sheetView showZeros="0" workbookViewId="0">
      <selection activeCell="H9" sqref="H9"/>
    </sheetView>
  </sheetViews>
  <sheetFormatPr defaultColWidth="9.14285714285714" defaultRowHeight="14.25" customHeight="1"/>
  <cols>
    <col min="1" max="1" width="39.1428571428571" customWidth="1"/>
    <col min="2" max="2" width="21.7142857142857" customWidth="1"/>
    <col min="3" max="3" width="35.2857142857143" customWidth="1"/>
    <col min="4" max="4" width="7.71428571428571" customWidth="1"/>
    <col min="5" max="5" width="10.2857142857143" customWidth="1"/>
    <col min="6" max="17" width="16.5714285714286" customWidth="1"/>
  </cols>
  <sheetData>
    <row r="1" ht="15" customHeight="1" spans="1:17">
      <c r="A1" s="29"/>
      <c r="B1" s="29"/>
      <c r="C1" s="29"/>
      <c r="D1" s="29"/>
      <c r="E1" s="29"/>
      <c r="F1" s="29"/>
      <c r="G1" s="29"/>
      <c r="H1" s="29"/>
      <c r="I1" s="29"/>
      <c r="J1" s="29"/>
      <c r="O1" s="38"/>
      <c r="P1" s="38"/>
      <c r="Q1" s="39" t="s">
        <v>588</v>
      </c>
    </row>
    <row r="2" ht="35.25" customHeight="1" spans="1:17">
      <c r="A2" s="59" t="str">
        <f>"2025"&amp;"年部门政府采购预算表"</f>
        <v>2025年部门政府采购预算表</v>
      </c>
      <c r="B2" s="6"/>
      <c r="C2" s="6"/>
      <c r="D2" s="6"/>
      <c r="E2" s="6"/>
      <c r="F2" s="6"/>
      <c r="G2" s="6"/>
      <c r="H2" s="6"/>
      <c r="I2" s="6"/>
      <c r="J2" s="6"/>
      <c r="K2" s="52"/>
      <c r="L2" s="6"/>
      <c r="M2" s="6"/>
      <c r="N2" s="6"/>
      <c r="O2" s="52"/>
      <c r="P2" s="52"/>
      <c r="Q2" s="6"/>
    </row>
    <row r="3" ht="18.75" customHeight="1" spans="1:17">
      <c r="A3" s="41" t="str">
        <f>"单位名称："&amp;"永德县亚练乡人民政府"</f>
        <v>单位名称：永德县亚练乡人民政府</v>
      </c>
      <c r="B3" s="94"/>
      <c r="C3" s="94"/>
      <c r="D3" s="94"/>
      <c r="E3" s="94"/>
      <c r="F3" s="94"/>
      <c r="G3" s="94"/>
      <c r="H3" s="94"/>
      <c r="I3" s="94"/>
      <c r="J3" s="94"/>
      <c r="O3" s="64"/>
      <c r="P3" s="64"/>
      <c r="Q3" s="39" t="s">
        <v>224</v>
      </c>
    </row>
    <row r="4" ht="18.75" customHeight="1" spans="1:17">
      <c r="A4" s="11" t="s">
        <v>589</v>
      </c>
      <c r="B4" s="73" t="s">
        <v>590</v>
      </c>
      <c r="C4" s="73" t="s">
        <v>591</v>
      </c>
      <c r="D4" s="73" t="s">
        <v>592</v>
      </c>
      <c r="E4" s="73" t="s">
        <v>593</v>
      </c>
      <c r="F4" s="73" t="s">
        <v>594</v>
      </c>
      <c r="G4" s="44" t="s">
        <v>244</v>
      </c>
      <c r="H4" s="44"/>
      <c r="I4" s="44"/>
      <c r="J4" s="44"/>
      <c r="K4" s="75"/>
      <c r="L4" s="44"/>
      <c r="M4" s="44"/>
      <c r="N4" s="44"/>
      <c r="O4" s="65"/>
      <c r="P4" s="75"/>
      <c r="Q4" s="45"/>
    </row>
    <row r="5" ht="18.75" customHeight="1" spans="1:17">
      <c r="A5" s="16"/>
      <c r="B5" s="76"/>
      <c r="C5" s="76"/>
      <c r="D5" s="76"/>
      <c r="E5" s="76"/>
      <c r="F5" s="76"/>
      <c r="G5" s="76" t="s">
        <v>56</v>
      </c>
      <c r="H5" s="76" t="s">
        <v>59</v>
      </c>
      <c r="I5" s="76" t="s">
        <v>595</v>
      </c>
      <c r="J5" s="76" t="s">
        <v>596</v>
      </c>
      <c r="K5" s="77" t="s">
        <v>597</v>
      </c>
      <c r="L5" s="90" t="s">
        <v>78</v>
      </c>
      <c r="M5" s="90"/>
      <c r="N5" s="90"/>
      <c r="O5" s="91"/>
      <c r="P5" s="92"/>
      <c r="Q5" s="78"/>
    </row>
    <row r="6" ht="30" customHeight="1" spans="1:17">
      <c r="A6" s="18"/>
      <c r="B6" s="78"/>
      <c r="C6" s="78"/>
      <c r="D6" s="78"/>
      <c r="E6" s="78"/>
      <c r="F6" s="78"/>
      <c r="G6" s="78"/>
      <c r="H6" s="78" t="s">
        <v>58</v>
      </c>
      <c r="I6" s="78"/>
      <c r="J6" s="78"/>
      <c r="K6" s="79"/>
      <c r="L6" s="78" t="s">
        <v>58</v>
      </c>
      <c r="M6" s="78" t="s">
        <v>65</v>
      </c>
      <c r="N6" s="78" t="s">
        <v>252</v>
      </c>
      <c r="O6" s="93" t="s">
        <v>67</v>
      </c>
      <c r="P6" s="79" t="s">
        <v>68</v>
      </c>
      <c r="Q6" s="78" t="s">
        <v>69</v>
      </c>
    </row>
    <row r="7" ht="18.75" customHeight="1" spans="1:17">
      <c r="A7" s="32">
        <v>1</v>
      </c>
      <c r="B7" s="95">
        <v>2</v>
      </c>
      <c r="C7" s="95">
        <v>3</v>
      </c>
      <c r="D7" s="95">
        <v>4</v>
      </c>
      <c r="E7" s="95">
        <v>5</v>
      </c>
      <c r="F7" s="95">
        <v>6</v>
      </c>
      <c r="G7" s="96">
        <v>7</v>
      </c>
      <c r="H7" s="96">
        <v>8</v>
      </c>
      <c r="I7" s="96">
        <v>9</v>
      </c>
      <c r="J7" s="96">
        <v>10</v>
      </c>
      <c r="K7" s="96">
        <v>11</v>
      </c>
      <c r="L7" s="96">
        <v>12</v>
      </c>
      <c r="M7" s="96">
        <v>13</v>
      </c>
      <c r="N7" s="96">
        <v>14</v>
      </c>
      <c r="O7" s="96">
        <v>15</v>
      </c>
      <c r="P7" s="96">
        <v>16</v>
      </c>
      <c r="Q7" s="96">
        <v>17</v>
      </c>
    </row>
    <row r="8" ht="18.75" customHeight="1" spans="1:17">
      <c r="A8" s="81" t="s">
        <v>71</v>
      </c>
      <c r="B8" s="82"/>
      <c r="C8" s="82"/>
      <c r="D8" s="82"/>
      <c r="E8" s="97"/>
      <c r="F8" s="23">
        <v>12600</v>
      </c>
      <c r="G8" s="23">
        <v>12600</v>
      </c>
      <c r="H8" s="23">
        <v>12600</v>
      </c>
      <c r="I8" s="23"/>
      <c r="J8" s="23"/>
      <c r="K8" s="23"/>
      <c r="L8" s="23"/>
      <c r="M8" s="23"/>
      <c r="N8" s="23"/>
      <c r="O8" s="23"/>
      <c r="P8" s="23"/>
      <c r="Q8" s="23"/>
    </row>
    <row r="9" ht="18.75" customHeight="1" spans="1:17">
      <c r="A9" s="223" t="s">
        <v>291</v>
      </c>
      <c r="B9" s="82" t="s">
        <v>598</v>
      </c>
      <c r="C9" s="82" t="s">
        <v>599</v>
      </c>
      <c r="D9" s="82" t="s">
        <v>600</v>
      </c>
      <c r="E9" s="99">
        <v>70</v>
      </c>
      <c r="F9" s="23">
        <v>12600</v>
      </c>
      <c r="G9" s="23">
        <v>12600</v>
      </c>
      <c r="H9" s="23">
        <v>12600</v>
      </c>
      <c r="I9" s="23"/>
      <c r="J9" s="23"/>
      <c r="K9" s="23"/>
      <c r="L9" s="23"/>
      <c r="M9" s="23"/>
      <c r="N9" s="23"/>
      <c r="O9" s="23"/>
      <c r="P9" s="23"/>
      <c r="Q9" s="23"/>
    </row>
    <row r="10" ht="18.75" customHeight="1" spans="1:17">
      <c r="A10" s="84" t="s">
        <v>175</v>
      </c>
      <c r="B10" s="85"/>
      <c r="C10" s="85"/>
      <c r="D10" s="85"/>
      <c r="E10" s="97"/>
      <c r="F10" s="23">
        <v>12600</v>
      </c>
      <c r="G10" s="23">
        <v>12600</v>
      </c>
      <c r="H10" s="23">
        <v>12600</v>
      </c>
      <c r="I10" s="23"/>
      <c r="J10" s="23"/>
      <c r="K10" s="23"/>
      <c r="L10" s="23"/>
      <c r="M10" s="23"/>
      <c r="N10" s="23"/>
      <c r="O10" s="23"/>
      <c r="P10" s="23"/>
      <c r="Q10" s="23"/>
    </row>
  </sheetData>
  <mergeCells count="16">
    <mergeCell ref="A2:Q2"/>
    <mergeCell ref="A3:F3"/>
    <mergeCell ref="G4:Q4"/>
    <mergeCell ref="L5:Q5"/>
    <mergeCell ref="A10:E10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rintOptions horizontalCentered="1"/>
  <pageMargins left="1" right="1" top="0.75" bottom="0.75" header="0" footer="0"/>
  <pageSetup paperSize="9" scale="6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N11"/>
  <sheetViews>
    <sheetView showZeros="0" workbookViewId="0">
      <selection activeCell="A11" sqref="A11"/>
    </sheetView>
  </sheetViews>
  <sheetFormatPr defaultColWidth="9.14285714285714" defaultRowHeight="14.25" customHeight="1"/>
  <cols>
    <col min="1" max="1" width="31.4190476190476" customWidth="1"/>
    <col min="2" max="3" width="21.847619047619" customWidth="1"/>
    <col min="4" max="14" width="19" customWidth="1"/>
  </cols>
  <sheetData>
    <row r="1" ht="15" customHeight="1" spans="1:14">
      <c r="A1" s="63"/>
      <c r="B1" s="63"/>
      <c r="C1" s="68"/>
      <c r="D1" s="63"/>
      <c r="E1" s="63"/>
      <c r="F1" s="63"/>
      <c r="G1" s="63"/>
      <c r="H1" s="69"/>
      <c r="I1" s="63"/>
      <c r="J1" s="63"/>
      <c r="K1" s="63"/>
      <c r="L1" s="38"/>
      <c r="M1" s="87"/>
      <c r="N1" s="88" t="s">
        <v>601</v>
      </c>
    </row>
    <row r="2" ht="34.5" customHeight="1" spans="1:14">
      <c r="A2" s="40" t="str">
        <f>"2025"&amp;"年部门政府购买服务预算表"</f>
        <v>2025年部门政府购买服务预算表</v>
      </c>
      <c r="B2" s="70"/>
      <c r="C2" s="52"/>
      <c r="D2" s="70"/>
      <c r="E2" s="70"/>
      <c r="F2" s="70"/>
      <c r="G2" s="70"/>
      <c r="H2" s="71"/>
      <c r="I2" s="70"/>
      <c r="J2" s="70"/>
      <c r="K2" s="70"/>
      <c r="L2" s="52"/>
      <c r="M2" s="71"/>
      <c r="N2" s="70"/>
    </row>
    <row r="3" ht="18.75" customHeight="1" spans="1:14">
      <c r="A3" s="60" t="str">
        <f>"单位名称："&amp;"永德县亚练乡人民政府"</f>
        <v>单位名称：永德县亚练乡人民政府</v>
      </c>
      <c r="B3" s="61"/>
      <c r="C3" s="72"/>
      <c r="D3" s="61"/>
      <c r="E3" s="61"/>
      <c r="F3" s="61"/>
      <c r="G3" s="61"/>
      <c r="H3" s="69"/>
      <c r="I3" s="63"/>
      <c r="J3" s="63"/>
      <c r="K3" s="63"/>
      <c r="L3" s="64"/>
      <c r="M3" s="89"/>
      <c r="N3" s="88" t="s">
        <v>224</v>
      </c>
    </row>
    <row r="4" ht="18.75" customHeight="1" spans="1:14">
      <c r="A4" s="11" t="s">
        <v>589</v>
      </c>
      <c r="B4" s="73" t="s">
        <v>602</v>
      </c>
      <c r="C4" s="74" t="s">
        <v>603</v>
      </c>
      <c r="D4" s="44" t="s">
        <v>244</v>
      </c>
      <c r="E4" s="44"/>
      <c r="F4" s="44"/>
      <c r="G4" s="44"/>
      <c r="H4" s="75"/>
      <c r="I4" s="44"/>
      <c r="J4" s="44"/>
      <c r="K4" s="44"/>
      <c r="L4" s="65"/>
      <c r="M4" s="75"/>
      <c r="N4" s="45"/>
    </row>
    <row r="5" ht="18.75" customHeight="1" spans="1:14">
      <c r="A5" s="16"/>
      <c r="B5" s="76"/>
      <c r="C5" s="77"/>
      <c r="D5" s="76" t="s">
        <v>56</v>
      </c>
      <c r="E5" s="76" t="s">
        <v>59</v>
      </c>
      <c r="F5" s="76" t="s">
        <v>595</v>
      </c>
      <c r="G5" s="76" t="s">
        <v>596</v>
      </c>
      <c r="H5" s="77" t="s">
        <v>597</v>
      </c>
      <c r="I5" s="90" t="s">
        <v>78</v>
      </c>
      <c r="J5" s="90"/>
      <c r="K5" s="90"/>
      <c r="L5" s="91"/>
      <c r="M5" s="92"/>
      <c r="N5" s="78"/>
    </row>
    <row r="6" ht="26.25" customHeight="1" spans="1:14">
      <c r="A6" s="18"/>
      <c r="B6" s="78"/>
      <c r="C6" s="79"/>
      <c r="D6" s="78"/>
      <c r="E6" s="78"/>
      <c r="F6" s="78"/>
      <c r="G6" s="78"/>
      <c r="H6" s="79"/>
      <c r="I6" s="78" t="s">
        <v>58</v>
      </c>
      <c r="J6" s="78" t="s">
        <v>65</v>
      </c>
      <c r="K6" s="78" t="s">
        <v>252</v>
      </c>
      <c r="L6" s="93" t="s">
        <v>67</v>
      </c>
      <c r="M6" s="79" t="s">
        <v>68</v>
      </c>
      <c r="N6" s="78" t="s">
        <v>69</v>
      </c>
    </row>
    <row r="7" ht="18.75" customHeight="1" spans="1:14">
      <c r="A7" s="80">
        <v>1</v>
      </c>
      <c r="B7" s="80">
        <v>2</v>
      </c>
      <c r="C7" s="80">
        <v>3</v>
      </c>
      <c r="D7" s="80">
        <v>4</v>
      </c>
      <c r="E7" s="80">
        <v>5</v>
      </c>
      <c r="F7" s="80">
        <v>6</v>
      </c>
      <c r="G7" s="80">
        <v>7</v>
      </c>
      <c r="H7" s="80">
        <v>8</v>
      </c>
      <c r="I7" s="80">
        <v>9</v>
      </c>
      <c r="J7" s="80">
        <v>10</v>
      </c>
      <c r="K7" s="80">
        <v>11</v>
      </c>
      <c r="L7" s="80">
        <v>12</v>
      </c>
      <c r="M7" s="80">
        <v>13</v>
      </c>
      <c r="N7" s="80">
        <v>14</v>
      </c>
    </row>
    <row r="8" ht="18.75" customHeight="1" spans="1:14">
      <c r="A8" s="81"/>
      <c r="B8" s="82"/>
      <c r="C8" s="8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</row>
    <row r="9" ht="18.75" customHeight="1" spans="1:14">
      <c r="A9" s="81"/>
      <c r="B9" s="82"/>
      <c r="C9" s="8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</row>
    <row r="10" ht="18.75" customHeight="1" spans="1:14">
      <c r="A10" s="84" t="s">
        <v>175</v>
      </c>
      <c r="B10" s="85"/>
      <c r="C10" s="86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</row>
    <row r="11" customHeight="1" spans="1:1">
      <c r="A11" s="37" t="s">
        <v>604</v>
      </c>
    </row>
  </sheetData>
  <mergeCells count="13">
    <mergeCell ref="A2:N2"/>
    <mergeCell ref="A3:C3"/>
    <mergeCell ref="D4:N4"/>
    <mergeCell ref="I5:N5"/>
    <mergeCell ref="A10:C10"/>
    <mergeCell ref="A4:A6"/>
    <mergeCell ref="B4:B6"/>
    <mergeCell ref="C4:C6"/>
    <mergeCell ref="D5:D6"/>
    <mergeCell ref="E5:E6"/>
    <mergeCell ref="F5:F6"/>
    <mergeCell ref="G5:G6"/>
    <mergeCell ref="H5:H6"/>
  </mergeCells>
  <printOptions horizontalCentered="1"/>
  <pageMargins left="1" right="1" top="0.75" bottom="0.75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I9"/>
  <sheetViews>
    <sheetView showZeros="0" workbookViewId="0">
      <selection activeCell="A9" sqref="A9"/>
    </sheetView>
  </sheetViews>
  <sheetFormatPr defaultColWidth="9.14285714285714" defaultRowHeight="14.25" customHeight="1"/>
  <cols>
    <col min="1" max="1" width="37.7142857142857" customWidth="1"/>
    <col min="2" max="4" width="17.5714285714286" customWidth="1"/>
    <col min="5" max="9" width="15.7142857142857" customWidth="1"/>
  </cols>
  <sheetData>
    <row r="1" ht="15" customHeight="1" spans="1:9">
      <c r="A1" s="29"/>
      <c r="B1" s="29"/>
      <c r="C1" s="29"/>
      <c r="D1" s="58"/>
      <c r="G1" s="38"/>
      <c r="H1" s="38"/>
      <c r="I1" s="38" t="s">
        <v>605</v>
      </c>
    </row>
    <row r="2" ht="27.75" customHeight="1" spans="1:9">
      <c r="A2" s="59" t="str">
        <f>"2025"&amp;"年县对下转移支付预算表"</f>
        <v>2025年县对下转移支付预算表</v>
      </c>
      <c r="B2" s="6"/>
      <c r="C2" s="6"/>
      <c r="D2" s="6"/>
      <c r="E2" s="6"/>
      <c r="F2" s="6"/>
      <c r="G2" s="52"/>
      <c r="H2" s="52"/>
      <c r="I2" s="6"/>
    </row>
    <row r="3" ht="18.75" customHeight="1" spans="1:9">
      <c r="A3" s="60" t="str">
        <f>"单位名称："&amp;"永德县亚练乡人民政府"</f>
        <v>单位名称：永德县亚练乡人民政府</v>
      </c>
      <c r="B3" s="61"/>
      <c r="C3" s="61"/>
      <c r="D3" s="62"/>
      <c r="E3" s="63"/>
      <c r="G3" s="64"/>
      <c r="H3" s="64"/>
      <c r="I3" s="38" t="s">
        <v>224</v>
      </c>
    </row>
    <row r="4" ht="18.75" customHeight="1" spans="1:9">
      <c r="A4" s="30" t="s">
        <v>606</v>
      </c>
      <c r="B4" s="12" t="s">
        <v>244</v>
      </c>
      <c r="C4" s="13"/>
      <c r="D4" s="13"/>
      <c r="E4" s="12" t="s">
        <v>607</v>
      </c>
      <c r="F4" s="13"/>
      <c r="G4" s="65"/>
      <c r="H4" s="65"/>
      <c r="I4" s="14"/>
    </row>
    <row r="5" ht="18.75" customHeight="1" spans="1:9">
      <c r="A5" s="32"/>
      <c r="B5" s="31" t="s">
        <v>56</v>
      </c>
      <c r="C5" s="11" t="s">
        <v>59</v>
      </c>
      <c r="D5" s="66" t="s">
        <v>608</v>
      </c>
      <c r="E5" s="67" t="s">
        <v>609</v>
      </c>
      <c r="F5" s="67" t="s">
        <v>609</v>
      </c>
      <c r="G5" s="67" t="s">
        <v>609</v>
      </c>
      <c r="H5" s="67" t="s">
        <v>609</v>
      </c>
      <c r="I5" s="67" t="s">
        <v>609</v>
      </c>
    </row>
    <row r="6" ht="18.75" customHeight="1" spans="1:9">
      <c r="A6" s="67">
        <v>1</v>
      </c>
      <c r="B6" s="67">
        <v>2</v>
      </c>
      <c r="C6" s="67">
        <v>3</v>
      </c>
      <c r="D6" s="67">
        <v>4</v>
      </c>
      <c r="E6" s="67">
        <v>5</v>
      </c>
      <c r="F6" s="67">
        <v>6</v>
      </c>
      <c r="G6" s="67">
        <v>7</v>
      </c>
      <c r="H6" s="67">
        <v>8</v>
      </c>
      <c r="I6" s="67">
        <v>9</v>
      </c>
    </row>
    <row r="7" ht="18.75" customHeight="1" spans="1:9">
      <c r="A7" s="33"/>
      <c r="B7" s="23"/>
      <c r="C7" s="23"/>
      <c r="D7" s="23"/>
      <c r="E7" s="23"/>
      <c r="F7" s="23"/>
      <c r="G7" s="23"/>
      <c r="H7" s="23"/>
      <c r="I7" s="23"/>
    </row>
    <row r="8" ht="18.75" customHeight="1" spans="1:9">
      <c r="A8" s="33"/>
      <c r="B8" s="23"/>
      <c r="C8" s="23"/>
      <c r="D8" s="23"/>
      <c r="E8" s="23"/>
      <c r="F8" s="23"/>
      <c r="G8" s="23"/>
      <c r="H8" s="23"/>
      <c r="I8" s="23"/>
    </row>
    <row r="9" customHeight="1" spans="1:1">
      <c r="A9" s="37" t="s">
        <v>610</v>
      </c>
    </row>
  </sheetData>
  <mergeCells count="5">
    <mergeCell ref="A2:I2"/>
    <mergeCell ref="A3:E3"/>
    <mergeCell ref="B4:D4"/>
    <mergeCell ref="E4:I4"/>
    <mergeCell ref="A4:A5"/>
  </mergeCells>
  <printOptions horizontalCentered="1"/>
  <pageMargins left="1" right="1" top="0.75" bottom="0.75" header="0" footer="0"/>
  <pageSetup paperSize="9" scale="78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8"/>
  <sheetViews>
    <sheetView showZeros="0" workbookViewId="0">
      <selection activeCell="A8" sqref="A8"/>
    </sheetView>
  </sheetViews>
  <sheetFormatPr defaultColWidth="9.14285714285714" defaultRowHeight="12" customHeight="1" outlineLevelRow="7"/>
  <cols>
    <col min="1" max="1" width="34.2857142857143" customWidth="1"/>
    <col min="2" max="2" width="29" customWidth="1"/>
    <col min="3" max="5" width="23.5714285714286" customWidth="1"/>
    <col min="6" max="6" width="11.2857142857143" customWidth="1"/>
    <col min="7" max="7" width="25.1428571428571" customWidth="1"/>
    <col min="8" max="8" width="15.5714285714286" customWidth="1"/>
    <col min="9" max="9" width="13.4190476190476" customWidth="1"/>
    <col min="10" max="10" width="18.847619047619" customWidth="1"/>
  </cols>
  <sheetData>
    <row r="1" ht="15" customHeight="1" spans="10:10">
      <c r="J1" s="38" t="s">
        <v>611</v>
      </c>
    </row>
    <row r="2" ht="36" customHeight="1" spans="1:10">
      <c r="A2" s="5" t="str">
        <f>"2025"&amp;"年县对下转移支付绩效目标表"</f>
        <v>2025年县对下转移支付绩效目标表</v>
      </c>
      <c r="B2" s="6"/>
      <c r="C2" s="6"/>
      <c r="D2" s="6"/>
      <c r="E2" s="6"/>
      <c r="F2" s="52"/>
      <c r="G2" s="6"/>
      <c r="H2" s="52"/>
      <c r="I2" s="52"/>
      <c r="J2" s="6"/>
    </row>
    <row r="3" ht="18.75" customHeight="1" spans="1:8">
      <c r="A3" s="7" t="str">
        <f>"单位名称："&amp;"永德县亚练乡人民政府"</f>
        <v>单位名称：永德县亚练乡人民政府</v>
      </c>
      <c r="B3" s="3"/>
      <c r="C3" s="3"/>
      <c r="D3" s="3"/>
      <c r="E3" s="3"/>
      <c r="F3" s="53"/>
      <c r="G3" s="3"/>
      <c r="H3" s="53"/>
    </row>
    <row r="4" ht="18.75" customHeight="1" spans="1:10">
      <c r="A4" s="46" t="s">
        <v>370</v>
      </c>
      <c r="B4" s="46" t="s">
        <v>371</v>
      </c>
      <c r="C4" s="46" t="s">
        <v>372</v>
      </c>
      <c r="D4" s="46" t="s">
        <v>373</v>
      </c>
      <c r="E4" s="46" t="s">
        <v>374</v>
      </c>
      <c r="F4" s="54" t="s">
        <v>375</v>
      </c>
      <c r="G4" s="46" t="s">
        <v>376</v>
      </c>
      <c r="H4" s="54" t="s">
        <v>377</v>
      </c>
      <c r="I4" s="54" t="s">
        <v>378</v>
      </c>
      <c r="J4" s="46" t="s">
        <v>379</v>
      </c>
    </row>
    <row r="5" ht="18.75" customHeight="1" spans="1:10">
      <c r="A5" s="46">
        <v>1</v>
      </c>
      <c r="B5" s="46">
        <v>2</v>
      </c>
      <c r="C5" s="46">
        <v>3</v>
      </c>
      <c r="D5" s="46">
        <v>4</v>
      </c>
      <c r="E5" s="46">
        <v>5</v>
      </c>
      <c r="F5" s="54">
        <v>6</v>
      </c>
      <c r="G5" s="46">
        <v>7</v>
      </c>
      <c r="H5" s="54">
        <v>8</v>
      </c>
      <c r="I5" s="54">
        <v>9</v>
      </c>
      <c r="J5" s="46">
        <v>10</v>
      </c>
    </row>
    <row r="6" ht="18.75" customHeight="1" spans="1:10">
      <c r="A6" s="21"/>
      <c r="B6" s="47"/>
      <c r="C6" s="47"/>
      <c r="D6" s="47"/>
      <c r="E6" s="55"/>
      <c r="F6" s="56"/>
      <c r="G6" s="55"/>
      <c r="H6" s="56"/>
      <c r="I6" s="56"/>
      <c r="J6" s="55"/>
    </row>
    <row r="7" ht="18.75" customHeight="1" spans="1:10">
      <c r="A7" s="21"/>
      <c r="B7" s="21"/>
      <c r="C7" s="21"/>
      <c r="D7" s="21"/>
      <c r="E7" s="21"/>
      <c r="F7" s="57"/>
      <c r="G7" s="21"/>
      <c r="H7" s="21"/>
      <c r="I7" s="21"/>
      <c r="J7" s="21"/>
    </row>
    <row r="8" customHeight="1" spans="1:1">
      <c r="A8" s="51" t="s">
        <v>612</v>
      </c>
    </row>
  </sheetData>
  <mergeCells count="2">
    <mergeCell ref="A2:J2"/>
    <mergeCell ref="A3:H3"/>
  </mergeCells>
  <printOptions horizontalCentered="1"/>
  <pageMargins left="1" right="1" top="0.75" bottom="0.75" header="0" footer="0"/>
  <pageSetup paperSize="9" scale="6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9"/>
  <sheetViews>
    <sheetView showZeros="0" workbookViewId="0">
      <selection activeCell="A13" sqref="A13"/>
    </sheetView>
  </sheetViews>
  <sheetFormatPr defaultColWidth="9.14285714285714" defaultRowHeight="12" customHeight="1" outlineLevelCol="7"/>
  <cols>
    <col min="1" max="1" width="29" customWidth="1"/>
    <col min="2" max="2" width="18.7142857142857" customWidth="1"/>
    <col min="3" max="3" width="24.847619047619" customWidth="1"/>
    <col min="4" max="4" width="23.5714285714286" customWidth="1"/>
    <col min="5" max="5" width="17.847619047619" customWidth="1"/>
    <col min="6" max="6" width="23.5714285714286" customWidth="1"/>
    <col min="7" max="7" width="25.1428571428571" customWidth="1"/>
    <col min="8" max="8" width="18.847619047619" customWidth="1"/>
  </cols>
  <sheetData>
    <row r="1" ht="15" customHeight="1" spans="1:8">
      <c r="A1" s="1"/>
      <c r="B1" s="1"/>
      <c r="C1" s="1"/>
      <c r="D1" s="1"/>
      <c r="E1" s="1"/>
      <c r="F1" s="1"/>
      <c r="G1" s="1"/>
      <c r="H1" s="39" t="s">
        <v>613</v>
      </c>
    </row>
    <row r="2" ht="34.5" customHeight="1" spans="1:8">
      <c r="A2" s="40" t="str">
        <f>"2025"&amp;"年新增资产配置表"</f>
        <v>2025年新增资产配置表</v>
      </c>
      <c r="B2" s="6"/>
      <c r="C2" s="6"/>
      <c r="D2" s="6"/>
      <c r="E2" s="6"/>
      <c r="F2" s="6"/>
      <c r="G2" s="6"/>
      <c r="H2" s="6"/>
    </row>
    <row r="3" ht="18.75" customHeight="1" spans="1:8">
      <c r="A3" s="41" t="str">
        <f>"单位名称："&amp;"永德县亚练乡人民政府"</f>
        <v>单位名称：永德县亚练乡人民政府</v>
      </c>
      <c r="B3" s="8"/>
      <c r="C3" s="3"/>
      <c r="H3" s="42" t="s">
        <v>224</v>
      </c>
    </row>
    <row r="4" ht="18.75" customHeight="1" spans="1:8">
      <c r="A4" s="11" t="s">
        <v>237</v>
      </c>
      <c r="B4" s="11" t="s">
        <v>614</v>
      </c>
      <c r="C4" s="11" t="s">
        <v>615</v>
      </c>
      <c r="D4" s="11" t="s">
        <v>616</v>
      </c>
      <c r="E4" s="11" t="s">
        <v>617</v>
      </c>
      <c r="F4" s="43" t="s">
        <v>618</v>
      </c>
      <c r="G4" s="44"/>
      <c r="H4" s="45"/>
    </row>
    <row r="5" ht="18.75" customHeight="1" spans="1:8">
      <c r="A5" s="18"/>
      <c r="B5" s="18"/>
      <c r="C5" s="18"/>
      <c r="D5" s="18"/>
      <c r="E5" s="18"/>
      <c r="F5" s="46" t="s">
        <v>593</v>
      </c>
      <c r="G5" s="46" t="s">
        <v>619</v>
      </c>
      <c r="H5" s="46" t="s">
        <v>620</v>
      </c>
    </row>
    <row r="6" ht="18.75" customHeight="1" spans="1:8">
      <c r="A6" s="46">
        <v>1</v>
      </c>
      <c r="B6" s="46">
        <v>2</v>
      </c>
      <c r="C6" s="46">
        <v>3</v>
      </c>
      <c r="D6" s="46">
        <v>4</v>
      </c>
      <c r="E6" s="46">
        <v>5</v>
      </c>
      <c r="F6" s="46">
        <v>6</v>
      </c>
      <c r="G6" s="46">
        <v>7</v>
      </c>
      <c r="H6" s="46">
        <v>8</v>
      </c>
    </row>
    <row r="7" ht="18.75" customHeight="1" spans="1:8">
      <c r="A7" s="47"/>
      <c r="B7" s="47"/>
      <c r="C7" s="33"/>
      <c r="D7" s="33"/>
      <c r="E7" s="33"/>
      <c r="F7" s="48"/>
      <c r="G7" s="23"/>
      <c r="H7" s="23"/>
    </row>
    <row r="8" ht="18.75" customHeight="1" spans="1:8">
      <c r="A8" s="25" t="s">
        <v>56</v>
      </c>
      <c r="B8" s="49"/>
      <c r="C8" s="49"/>
      <c r="D8" s="49"/>
      <c r="E8" s="50"/>
      <c r="F8" s="48"/>
      <c r="G8" s="23"/>
      <c r="H8" s="23"/>
    </row>
    <row r="9" customHeight="1" spans="1:1">
      <c r="A9" s="51" t="s">
        <v>621</v>
      </c>
    </row>
  </sheetData>
  <mergeCells count="9">
    <mergeCell ref="A2:H2"/>
    <mergeCell ref="A3:C3"/>
    <mergeCell ref="F4:H4"/>
    <mergeCell ref="A8:E8"/>
    <mergeCell ref="A4:A5"/>
    <mergeCell ref="B4:B5"/>
    <mergeCell ref="C4:C5"/>
    <mergeCell ref="D4:D5"/>
    <mergeCell ref="E4:E5"/>
  </mergeCells>
  <pageMargins left="0.36" right="0.1" top="0.26" bottom="0.26" header="0" footer="0"/>
  <pageSetup paperSize="9" scale="81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11"/>
  <sheetViews>
    <sheetView showZeros="0" workbookViewId="0">
      <selection activeCell="A11" sqref="A11"/>
    </sheetView>
  </sheetViews>
  <sheetFormatPr defaultColWidth="9.14285714285714" defaultRowHeight="14.25" customHeight="1"/>
  <cols>
    <col min="1" max="1" width="13.4190476190476" customWidth="1"/>
    <col min="2" max="2" width="43.8666666666667" customWidth="1"/>
    <col min="3" max="3" width="23.847619047619" customWidth="1"/>
    <col min="4" max="4" width="11.1428571428571" customWidth="1"/>
    <col min="5" max="5" width="33.1619047619048" customWidth="1"/>
    <col min="6" max="6" width="9.84761904761905" customWidth="1"/>
    <col min="7" max="7" width="17.7142857142857" customWidth="1"/>
    <col min="8" max="11" width="15.4190476190476" customWidth="1"/>
  </cols>
  <sheetData>
    <row r="1" ht="15" customHeight="1" spans="4:11">
      <c r="D1" s="28"/>
      <c r="E1" s="28"/>
      <c r="F1" s="28"/>
      <c r="G1" s="28"/>
      <c r="H1" s="29"/>
      <c r="I1" s="29"/>
      <c r="J1" s="29"/>
      <c r="K1" s="38" t="s">
        <v>622</v>
      </c>
    </row>
    <row r="2" ht="42.75" customHeight="1" spans="1:11">
      <c r="A2" s="5" t="str">
        <f>"2025"&amp;"年转移支付补助项目支出预算表"</f>
        <v>2025年转移支付补助项目支出预算表</v>
      </c>
      <c r="B2" s="6"/>
      <c r="C2" s="6"/>
      <c r="D2" s="6"/>
      <c r="E2" s="6"/>
      <c r="F2" s="6"/>
      <c r="G2" s="6"/>
      <c r="H2" s="6"/>
      <c r="I2" s="6"/>
      <c r="J2" s="6"/>
      <c r="K2" s="6"/>
    </row>
    <row r="3" ht="18.75" customHeight="1" spans="1:11">
      <c r="A3" s="7" t="str">
        <f>"单位名称："&amp;"永德县亚练乡人民政府"</f>
        <v>单位名称：永德县亚练乡人民政府</v>
      </c>
      <c r="B3" s="8"/>
      <c r="C3" s="8"/>
      <c r="D3" s="8"/>
      <c r="E3" s="8"/>
      <c r="F3" s="8"/>
      <c r="G3" s="8"/>
      <c r="H3" s="9"/>
      <c r="I3" s="9"/>
      <c r="J3" s="9"/>
      <c r="K3" s="4" t="s">
        <v>224</v>
      </c>
    </row>
    <row r="4" ht="18.75" customHeight="1" spans="1:11">
      <c r="A4" s="10" t="s">
        <v>332</v>
      </c>
      <c r="B4" s="10" t="s">
        <v>239</v>
      </c>
      <c r="C4" s="10" t="s">
        <v>333</v>
      </c>
      <c r="D4" s="11" t="s">
        <v>240</v>
      </c>
      <c r="E4" s="11" t="s">
        <v>241</v>
      </c>
      <c r="F4" s="11" t="s">
        <v>334</v>
      </c>
      <c r="G4" s="11" t="s">
        <v>335</v>
      </c>
      <c r="H4" s="30" t="s">
        <v>56</v>
      </c>
      <c r="I4" s="12" t="s">
        <v>623</v>
      </c>
      <c r="J4" s="13"/>
      <c r="K4" s="14"/>
    </row>
    <row r="5" ht="18.75" customHeight="1" spans="1:11">
      <c r="A5" s="15"/>
      <c r="B5" s="15"/>
      <c r="C5" s="15"/>
      <c r="D5" s="16"/>
      <c r="E5" s="16"/>
      <c r="F5" s="16"/>
      <c r="G5" s="16"/>
      <c r="H5" s="31"/>
      <c r="I5" s="11" t="s">
        <v>59</v>
      </c>
      <c r="J5" s="11" t="s">
        <v>60</v>
      </c>
      <c r="K5" s="11" t="s">
        <v>61</v>
      </c>
    </row>
    <row r="6" ht="18.75" customHeight="1" spans="1:11">
      <c r="A6" s="17"/>
      <c r="B6" s="17"/>
      <c r="C6" s="17"/>
      <c r="D6" s="18"/>
      <c r="E6" s="18"/>
      <c r="F6" s="18"/>
      <c r="G6" s="18"/>
      <c r="H6" s="32"/>
      <c r="I6" s="18" t="s">
        <v>58</v>
      </c>
      <c r="J6" s="18"/>
      <c r="K6" s="18"/>
    </row>
    <row r="7" ht="18.75" customHeight="1" spans="1:11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  <c r="H7" s="19">
        <v>8</v>
      </c>
      <c r="I7" s="19">
        <v>9</v>
      </c>
      <c r="J7" s="20">
        <v>10</v>
      </c>
      <c r="K7" s="20">
        <v>11</v>
      </c>
    </row>
    <row r="8" ht="18.75" customHeight="1" spans="1:11">
      <c r="A8" s="33"/>
      <c r="B8" s="21"/>
      <c r="C8" s="33"/>
      <c r="D8" s="33"/>
      <c r="E8" s="33"/>
      <c r="F8" s="33"/>
      <c r="G8" s="33"/>
      <c r="H8" s="23"/>
      <c r="I8" s="23"/>
      <c r="J8" s="23"/>
      <c r="K8" s="23"/>
    </row>
    <row r="9" ht="18.75" customHeight="1" spans="1:11">
      <c r="A9" s="21"/>
      <c r="B9" s="21"/>
      <c r="C9" s="21"/>
      <c r="D9" s="21"/>
      <c r="E9" s="21"/>
      <c r="F9" s="21"/>
      <c r="G9" s="21"/>
      <c r="H9" s="23"/>
      <c r="I9" s="23"/>
      <c r="J9" s="23"/>
      <c r="K9" s="23"/>
    </row>
    <row r="10" ht="18.75" customHeight="1" spans="1:11">
      <c r="A10" s="34" t="s">
        <v>175</v>
      </c>
      <c r="B10" s="35"/>
      <c r="C10" s="35"/>
      <c r="D10" s="35"/>
      <c r="E10" s="35"/>
      <c r="F10" s="35"/>
      <c r="G10" s="36"/>
      <c r="H10" s="23"/>
      <c r="I10" s="23"/>
      <c r="J10" s="23"/>
      <c r="K10" s="23"/>
    </row>
    <row r="11" customHeight="1" spans="1:1">
      <c r="A11" s="37" t="s">
        <v>624</v>
      </c>
    </row>
  </sheetData>
  <mergeCells count="15">
    <mergeCell ref="A2:K2"/>
    <mergeCell ref="A3:G3"/>
    <mergeCell ref="I4:K4"/>
    <mergeCell ref="A10:G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17"/>
  <sheetViews>
    <sheetView showZeros="0" workbookViewId="0">
      <selection activeCell="A8" sqref="A8"/>
    </sheetView>
  </sheetViews>
  <sheetFormatPr defaultColWidth="9.14285714285714" defaultRowHeight="14.25" customHeight="1" outlineLevelCol="6"/>
  <cols>
    <col min="1" max="1" width="29.4190476190476" customWidth="1"/>
    <col min="2" max="2" width="23.1428571428571" customWidth="1"/>
    <col min="3" max="3" width="31.5714285714286" customWidth="1"/>
    <col min="4" max="4" width="20.4190476190476" customWidth="1"/>
    <col min="5" max="7" width="23.847619047619" customWidth="1"/>
  </cols>
  <sheetData>
    <row r="1" ht="15" customHeight="1" spans="1:7">
      <c r="A1" s="1"/>
      <c r="B1" s="1"/>
      <c r="C1" s="1"/>
      <c r="D1" s="2"/>
      <c r="E1" s="3"/>
      <c r="F1" s="3"/>
      <c r="G1" s="4" t="s">
        <v>625</v>
      </c>
    </row>
    <row r="2" ht="36.75" customHeight="1" spans="1:7">
      <c r="A2" s="5" t="str">
        <f>"2025"&amp;"年部门项目中期规划预算表"</f>
        <v>2025年部门项目中期规划预算表</v>
      </c>
      <c r="B2" s="6"/>
      <c r="C2" s="6"/>
      <c r="D2" s="6"/>
      <c r="E2" s="6"/>
      <c r="F2" s="6"/>
      <c r="G2" s="6"/>
    </row>
    <row r="3" ht="18.75" customHeight="1" spans="1:7">
      <c r="A3" s="7" t="str">
        <f>"单位名称："&amp;"永德县亚练乡人民政府"</f>
        <v>单位名称：永德县亚练乡人民政府</v>
      </c>
      <c r="B3" s="8"/>
      <c r="C3" s="8"/>
      <c r="D3" s="8"/>
      <c r="E3" s="9"/>
      <c r="F3" s="9"/>
      <c r="G3" s="4" t="s">
        <v>224</v>
      </c>
    </row>
    <row r="4" ht="18.75" customHeight="1" spans="1:7">
      <c r="A4" s="10" t="s">
        <v>333</v>
      </c>
      <c r="B4" s="10" t="s">
        <v>332</v>
      </c>
      <c r="C4" s="10" t="s">
        <v>239</v>
      </c>
      <c r="D4" s="11" t="s">
        <v>626</v>
      </c>
      <c r="E4" s="12" t="s">
        <v>59</v>
      </c>
      <c r="F4" s="13"/>
      <c r="G4" s="14"/>
    </row>
    <row r="5" ht="18.75" customHeight="1" spans="1:7">
      <c r="A5" s="15"/>
      <c r="B5" s="15"/>
      <c r="C5" s="15"/>
      <c r="D5" s="16"/>
      <c r="E5" s="10" t="str">
        <f>"2025"&amp;"年"</f>
        <v>2025年</v>
      </c>
      <c r="F5" s="10" t="str">
        <f>"2025"+1&amp;"年"</f>
        <v>2026年</v>
      </c>
      <c r="G5" s="11" t="str">
        <f>"2025"+2&amp;"年"</f>
        <v>2027年</v>
      </c>
    </row>
    <row r="6" ht="18.75" customHeight="1" spans="1:7">
      <c r="A6" s="17"/>
      <c r="B6" s="17"/>
      <c r="C6" s="17"/>
      <c r="D6" s="18"/>
      <c r="E6" s="17" t="s">
        <v>58</v>
      </c>
      <c r="F6" s="17"/>
      <c r="G6" s="18"/>
    </row>
    <row r="7" ht="18.75" customHeight="1" spans="1:7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20">
        <v>7</v>
      </c>
    </row>
    <row r="8" ht="18.75" customHeight="1" spans="1:7">
      <c r="A8" s="21" t="s">
        <v>71</v>
      </c>
      <c r="B8" s="22"/>
      <c r="C8" s="22"/>
      <c r="D8" s="21"/>
      <c r="E8" s="23">
        <v>5221423.5</v>
      </c>
      <c r="F8" s="23"/>
      <c r="G8" s="23"/>
    </row>
    <row r="9" ht="18.75" customHeight="1" spans="1:7">
      <c r="A9" s="21"/>
      <c r="B9" s="21" t="s">
        <v>627</v>
      </c>
      <c r="C9" s="21" t="s">
        <v>363</v>
      </c>
      <c r="D9" s="21" t="s">
        <v>628</v>
      </c>
      <c r="E9" s="23">
        <v>73000</v>
      </c>
      <c r="F9" s="23"/>
      <c r="G9" s="23"/>
    </row>
    <row r="10" ht="18.75" customHeight="1" spans="1:7">
      <c r="A10" s="24"/>
      <c r="B10" s="21" t="s">
        <v>627</v>
      </c>
      <c r="C10" s="21" t="s">
        <v>359</v>
      </c>
      <c r="D10" s="21" t="s">
        <v>628</v>
      </c>
      <c r="E10" s="23">
        <v>30000</v>
      </c>
      <c r="F10" s="23"/>
      <c r="G10" s="23"/>
    </row>
    <row r="11" ht="18.75" customHeight="1" spans="1:7">
      <c r="A11" s="24"/>
      <c r="B11" s="21" t="s">
        <v>627</v>
      </c>
      <c r="C11" s="21" t="s">
        <v>347</v>
      </c>
      <c r="D11" s="21" t="s">
        <v>628</v>
      </c>
      <c r="E11" s="23">
        <v>103728</v>
      </c>
      <c r="F11" s="23"/>
      <c r="G11" s="23"/>
    </row>
    <row r="12" ht="18.75" customHeight="1" spans="1:7">
      <c r="A12" s="24"/>
      <c r="B12" s="21" t="s">
        <v>627</v>
      </c>
      <c r="C12" s="21" t="s">
        <v>365</v>
      </c>
      <c r="D12" s="21" t="s">
        <v>628</v>
      </c>
      <c r="E12" s="23">
        <v>222187.5</v>
      </c>
      <c r="F12" s="23"/>
      <c r="G12" s="23"/>
    </row>
    <row r="13" ht="18.75" customHeight="1" spans="1:7">
      <c r="A13" s="24"/>
      <c r="B13" s="21" t="s">
        <v>629</v>
      </c>
      <c r="C13" s="21" t="s">
        <v>353</v>
      </c>
      <c r="D13" s="21" t="s">
        <v>628</v>
      </c>
      <c r="E13" s="23">
        <v>470500</v>
      </c>
      <c r="F13" s="23"/>
      <c r="G13" s="23"/>
    </row>
    <row r="14" ht="18.75" customHeight="1" spans="1:7">
      <c r="A14" s="24"/>
      <c r="B14" s="21" t="s">
        <v>629</v>
      </c>
      <c r="C14" s="21" t="s">
        <v>350</v>
      </c>
      <c r="D14" s="21" t="s">
        <v>628</v>
      </c>
      <c r="E14" s="23">
        <v>3085408</v>
      </c>
      <c r="F14" s="23"/>
      <c r="G14" s="23"/>
    </row>
    <row r="15" ht="18.75" customHeight="1" spans="1:7">
      <c r="A15" s="24"/>
      <c r="B15" s="21" t="s">
        <v>630</v>
      </c>
      <c r="C15" s="21" t="s">
        <v>345</v>
      </c>
      <c r="D15" s="21" t="s">
        <v>628</v>
      </c>
      <c r="E15" s="23">
        <v>645600</v>
      </c>
      <c r="F15" s="23"/>
      <c r="G15" s="23"/>
    </row>
    <row r="16" ht="18.75" customHeight="1" spans="1:7">
      <c r="A16" s="24"/>
      <c r="B16" s="21" t="s">
        <v>630</v>
      </c>
      <c r="C16" s="21" t="s">
        <v>361</v>
      </c>
      <c r="D16" s="21" t="s">
        <v>628</v>
      </c>
      <c r="E16" s="23">
        <v>591000</v>
      </c>
      <c r="F16" s="23"/>
      <c r="G16" s="23"/>
    </row>
    <row r="17" ht="18.75" customHeight="1" spans="1:7">
      <c r="A17" s="25" t="s">
        <v>56</v>
      </c>
      <c r="B17" s="26" t="s">
        <v>631</v>
      </c>
      <c r="C17" s="26"/>
      <c r="D17" s="27"/>
      <c r="E17" s="23">
        <v>5221423.5</v>
      </c>
      <c r="F17" s="23"/>
      <c r="G17" s="23"/>
    </row>
  </sheetData>
  <mergeCells count="11">
    <mergeCell ref="A2:G2"/>
    <mergeCell ref="A3:D3"/>
    <mergeCell ref="E4:G4"/>
    <mergeCell ref="A17:D17"/>
    <mergeCell ref="A4:A6"/>
    <mergeCell ref="B4:B6"/>
    <mergeCell ref="C4:C6"/>
    <mergeCell ref="D4:D6"/>
    <mergeCell ref="E5:E6"/>
    <mergeCell ref="F5:F6"/>
    <mergeCell ref="G5:G6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S9"/>
  <sheetViews>
    <sheetView showZeros="0" workbookViewId="0">
      <selection activeCell="B61" sqref="B61"/>
    </sheetView>
  </sheetViews>
  <sheetFormatPr defaultColWidth="9.14285714285714" defaultRowHeight="14.25" customHeight="1"/>
  <cols>
    <col min="1" max="1" width="21.1428571428571" customWidth="1"/>
    <col min="2" max="2" width="35.2857142857143" customWidth="1"/>
    <col min="3" max="8" width="20.4190476190476" customWidth="1"/>
    <col min="9" max="11" width="20.5714285714286" customWidth="1"/>
    <col min="12" max="12" width="20.4190476190476" customWidth="1"/>
    <col min="13" max="13" width="20.5714285714286" customWidth="1"/>
    <col min="14" max="19" width="20.4190476190476" customWidth="1"/>
  </cols>
  <sheetData>
    <row r="1" ht="15" customHeight="1" spans="10:19">
      <c r="J1" s="205"/>
      <c r="O1" s="68"/>
      <c r="P1" s="68"/>
      <c r="Q1" s="68"/>
      <c r="R1" s="68"/>
      <c r="S1" s="38" t="s">
        <v>53</v>
      </c>
    </row>
    <row r="2" ht="57.75" customHeight="1" spans="1:19">
      <c r="A2" s="136" t="str">
        <f>"2025"&amp;"年部门收入预算表"</f>
        <v>2025年部门收入预算表</v>
      </c>
      <c r="B2" s="190"/>
      <c r="C2" s="190"/>
      <c r="D2" s="190"/>
      <c r="E2" s="190"/>
      <c r="F2" s="190"/>
      <c r="G2" s="190"/>
      <c r="H2" s="190"/>
      <c r="I2" s="190"/>
      <c r="J2" s="190"/>
      <c r="K2" s="190"/>
      <c r="L2" s="190"/>
      <c r="M2" s="190"/>
      <c r="N2" s="190"/>
      <c r="O2" s="206"/>
      <c r="P2" s="206"/>
      <c r="Q2" s="206"/>
      <c r="R2" s="206"/>
      <c r="S2" s="206"/>
    </row>
    <row r="3" ht="18.75" customHeight="1" spans="1:19">
      <c r="A3" s="41" t="str">
        <f>"单位名称："&amp;"永德县亚练乡人民政府"</f>
        <v>单位名称：永德县亚练乡人民政府</v>
      </c>
      <c r="B3" s="94"/>
      <c r="C3" s="94"/>
      <c r="D3" s="94"/>
      <c r="E3" s="94"/>
      <c r="F3" s="94"/>
      <c r="G3" s="94"/>
      <c r="H3" s="94"/>
      <c r="I3" s="94"/>
      <c r="J3" s="72"/>
      <c r="K3" s="94"/>
      <c r="L3" s="94"/>
      <c r="M3" s="94"/>
      <c r="N3" s="94"/>
      <c r="O3" s="72"/>
      <c r="P3" s="72"/>
      <c r="Q3" s="72"/>
      <c r="R3" s="72"/>
      <c r="S3" s="38" t="s">
        <v>1</v>
      </c>
    </row>
    <row r="4" ht="18.75" customHeight="1" spans="1:19">
      <c r="A4" s="191" t="s">
        <v>54</v>
      </c>
      <c r="B4" s="192" t="s">
        <v>55</v>
      </c>
      <c r="C4" s="192" t="s">
        <v>56</v>
      </c>
      <c r="D4" s="193" t="s">
        <v>57</v>
      </c>
      <c r="E4" s="194"/>
      <c r="F4" s="194"/>
      <c r="G4" s="194"/>
      <c r="H4" s="194"/>
      <c r="I4" s="194"/>
      <c r="J4" s="207"/>
      <c r="K4" s="194"/>
      <c r="L4" s="194"/>
      <c r="M4" s="194"/>
      <c r="N4" s="208"/>
      <c r="O4" s="193" t="s">
        <v>46</v>
      </c>
      <c r="P4" s="193"/>
      <c r="Q4" s="193"/>
      <c r="R4" s="193"/>
      <c r="S4" s="211"/>
    </row>
    <row r="5" ht="18.75" customHeight="1" spans="1:19">
      <c r="A5" s="195"/>
      <c r="B5" s="196"/>
      <c r="C5" s="196"/>
      <c r="D5" s="197" t="s">
        <v>58</v>
      </c>
      <c r="E5" s="197" t="s">
        <v>59</v>
      </c>
      <c r="F5" s="197" t="s">
        <v>60</v>
      </c>
      <c r="G5" s="197" t="s">
        <v>61</v>
      </c>
      <c r="H5" s="197" t="s">
        <v>62</v>
      </c>
      <c r="I5" s="209" t="s">
        <v>63</v>
      </c>
      <c r="J5" s="209"/>
      <c r="K5" s="209"/>
      <c r="L5" s="209"/>
      <c r="M5" s="209"/>
      <c r="N5" s="200"/>
      <c r="O5" s="197" t="s">
        <v>58</v>
      </c>
      <c r="P5" s="197" t="s">
        <v>59</v>
      </c>
      <c r="Q5" s="197" t="s">
        <v>60</v>
      </c>
      <c r="R5" s="197" t="s">
        <v>61</v>
      </c>
      <c r="S5" s="197" t="s">
        <v>64</v>
      </c>
    </row>
    <row r="6" ht="18.75" customHeight="1" spans="1:19">
      <c r="A6" s="198"/>
      <c r="B6" s="199"/>
      <c r="C6" s="199"/>
      <c r="D6" s="200"/>
      <c r="E6" s="200"/>
      <c r="F6" s="200"/>
      <c r="G6" s="200"/>
      <c r="H6" s="200"/>
      <c r="I6" s="199" t="s">
        <v>58</v>
      </c>
      <c r="J6" s="199" t="s">
        <v>65</v>
      </c>
      <c r="K6" s="199" t="s">
        <v>66</v>
      </c>
      <c r="L6" s="199" t="s">
        <v>67</v>
      </c>
      <c r="M6" s="199" t="s">
        <v>68</v>
      </c>
      <c r="N6" s="199" t="s">
        <v>69</v>
      </c>
      <c r="O6" s="210"/>
      <c r="P6" s="210"/>
      <c r="Q6" s="210"/>
      <c r="R6" s="210"/>
      <c r="S6" s="200"/>
    </row>
    <row r="7" ht="18.75" customHeight="1" spans="1:19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  <c r="H7" s="19">
        <v>8</v>
      </c>
      <c r="I7" s="19">
        <v>9</v>
      </c>
      <c r="J7" s="19">
        <v>10</v>
      </c>
      <c r="K7" s="19">
        <v>11</v>
      </c>
      <c r="L7" s="19">
        <v>12</v>
      </c>
      <c r="M7" s="19">
        <v>13</v>
      </c>
      <c r="N7" s="19">
        <v>14</v>
      </c>
      <c r="O7" s="19">
        <v>15</v>
      </c>
      <c r="P7" s="19">
        <v>16</v>
      </c>
      <c r="Q7" s="19">
        <v>17</v>
      </c>
      <c r="R7" s="19">
        <v>18</v>
      </c>
      <c r="S7" s="19">
        <v>19</v>
      </c>
    </row>
    <row r="8" ht="18.75" customHeight="1" spans="1:19">
      <c r="A8" s="201" t="s">
        <v>70</v>
      </c>
      <c r="B8" s="202" t="s">
        <v>71</v>
      </c>
      <c r="C8" s="23">
        <v>16574997.07</v>
      </c>
      <c r="D8" s="23">
        <v>16261237.25</v>
      </c>
      <c r="E8" s="23">
        <v>15660367.25</v>
      </c>
      <c r="F8" s="23"/>
      <c r="G8" s="23">
        <v>870</v>
      </c>
      <c r="H8" s="23"/>
      <c r="I8" s="23">
        <v>600000</v>
      </c>
      <c r="J8" s="23"/>
      <c r="K8" s="23"/>
      <c r="L8" s="23"/>
      <c r="M8" s="23"/>
      <c r="N8" s="23">
        <v>600000</v>
      </c>
      <c r="O8" s="23">
        <v>313759.82</v>
      </c>
      <c r="P8" s="23"/>
      <c r="Q8" s="23"/>
      <c r="R8" s="23"/>
      <c r="S8" s="23">
        <v>313759.82</v>
      </c>
    </row>
    <row r="9" ht="18.75" customHeight="1" spans="1:19">
      <c r="A9" s="203" t="s">
        <v>56</v>
      </c>
      <c r="B9" s="204"/>
      <c r="C9" s="23">
        <v>16574997.07</v>
      </c>
      <c r="D9" s="23">
        <v>16261237.25</v>
      </c>
      <c r="E9" s="23">
        <v>15660367.25</v>
      </c>
      <c r="F9" s="23"/>
      <c r="G9" s="23">
        <v>870</v>
      </c>
      <c r="H9" s="23"/>
      <c r="I9" s="23">
        <v>600000</v>
      </c>
      <c r="J9" s="23"/>
      <c r="K9" s="23"/>
      <c r="L9" s="23"/>
      <c r="M9" s="23"/>
      <c r="N9" s="23">
        <v>600000</v>
      </c>
      <c r="O9" s="23">
        <v>313759.82</v>
      </c>
      <c r="P9" s="23"/>
      <c r="Q9" s="23"/>
      <c r="R9" s="23"/>
      <c r="S9" s="23">
        <v>313759.82</v>
      </c>
    </row>
  </sheetData>
  <mergeCells count="19">
    <mergeCell ref="A2:S2"/>
    <mergeCell ref="A3:D3"/>
    <mergeCell ref="D4:N4"/>
    <mergeCell ref="O4:S4"/>
    <mergeCell ref="I5:N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</mergeCells>
  <printOptions horizontalCentered="1"/>
  <pageMargins left="0.39" right="0.39" top="0.51" bottom="0.51" header="0.31" footer="0.31"/>
  <pageSetup paperSize="9" scale="56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O53"/>
  <sheetViews>
    <sheetView showZeros="0" workbookViewId="0">
      <selection activeCell="B41" sqref="B41"/>
    </sheetView>
  </sheetViews>
  <sheetFormatPr defaultColWidth="9.14285714285714" defaultRowHeight="14.25" customHeight="1"/>
  <cols>
    <col min="1" max="1" width="14.2857142857143" customWidth="1"/>
    <col min="2" max="2" width="37.7142857142857" customWidth="1"/>
    <col min="3" max="6" width="19.1428571428571" customWidth="1"/>
    <col min="7" max="8" width="19" customWidth="1"/>
    <col min="9" max="9" width="18.847619047619" customWidth="1"/>
    <col min="10" max="11" width="19" customWidth="1"/>
    <col min="12" max="14" width="18.847619047619" customWidth="1"/>
    <col min="15" max="15" width="19" customWidth="1"/>
  </cols>
  <sheetData>
    <row r="1" ht="15" customHeight="1" spans="1:15">
      <c r="A1" s="1"/>
      <c r="B1" s="1"/>
      <c r="C1" s="1"/>
      <c r="D1" s="179"/>
      <c r="E1" s="1"/>
      <c r="F1" s="1"/>
      <c r="G1" s="1"/>
      <c r="H1" s="179"/>
      <c r="I1" s="1"/>
      <c r="J1" s="179"/>
      <c r="K1" s="1"/>
      <c r="L1" s="1"/>
      <c r="M1" s="1"/>
      <c r="N1" s="1"/>
      <c r="O1" s="39" t="s">
        <v>72</v>
      </c>
    </row>
    <row r="2" ht="42" customHeight="1" spans="1:15">
      <c r="A2" s="5" t="str">
        <f>"2025"&amp;"年部门支出预算表"</f>
        <v>2025年部门支出预算表</v>
      </c>
      <c r="B2" s="180"/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0"/>
      <c r="N2" s="180"/>
      <c r="O2" s="180"/>
    </row>
    <row r="3" ht="18.75" customHeight="1" spans="1:15">
      <c r="A3" s="181" t="str">
        <f>"单位名称："&amp;"永德县亚练乡人民政府"</f>
        <v>单位名称：永德县亚练乡人民政府</v>
      </c>
      <c r="B3" s="182"/>
      <c r="C3" s="63"/>
      <c r="D3" s="29"/>
      <c r="E3" s="63"/>
      <c r="F3" s="63"/>
      <c r="G3" s="63"/>
      <c r="H3" s="29"/>
      <c r="I3" s="63"/>
      <c r="J3" s="29"/>
      <c r="K3" s="63"/>
      <c r="L3" s="63"/>
      <c r="M3" s="189"/>
      <c r="N3" s="189"/>
      <c r="O3" s="39" t="s">
        <v>1</v>
      </c>
    </row>
    <row r="4" ht="18.75" customHeight="1" spans="1:15">
      <c r="A4" s="10" t="s">
        <v>73</v>
      </c>
      <c r="B4" s="10" t="s">
        <v>74</v>
      </c>
      <c r="C4" s="10" t="s">
        <v>56</v>
      </c>
      <c r="D4" s="12" t="s">
        <v>59</v>
      </c>
      <c r="E4" s="75" t="s">
        <v>75</v>
      </c>
      <c r="F4" s="145" t="s">
        <v>76</v>
      </c>
      <c r="G4" s="10" t="s">
        <v>60</v>
      </c>
      <c r="H4" s="10" t="s">
        <v>61</v>
      </c>
      <c r="I4" s="10" t="s">
        <v>77</v>
      </c>
      <c r="J4" s="12" t="s">
        <v>78</v>
      </c>
      <c r="K4" s="13"/>
      <c r="L4" s="13"/>
      <c r="M4" s="13"/>
      <c r="N4" s="13"/>
      <c r="O4" s="14"/>
    </row>
    <row r="5" ht="30" customHeight="1" spans="1:15">
      <c r="A5" s="18"/>
      <c r="B5" s="18"/>
      <c r="C5" s="18"/>
      <c r="D5" s="67" t="s">
        <v>58</v>
      </c>
      <c r="E5" s="93" t="s">
        <v>75</v>
      </c>
      <c r="F5" s="93" t="s">
        <v>76</v>
      </c>
      <c r="G5" s="18"/>
      <c r="H5" s="18"/>
      <c r="I5" s="18"/>
      <c r="J5" s="67" t="s">
        <v>58</v>
      </c>
      <c r="K5" s="46" t="s">
        <v>79</v>
      </c>
      <c r="L5" s="46" t="s">
        <v>80</v>
      </c>
      <c r="M5" s="46" t="s">
        <v>81</v>
      </c>
      <c r="N5" s="46" t="s">
        <v>82</v>
      </c>
      <c r="O5" s="46" t="s">
        <v>83</v>
      </c>
    </row>
    <row r="6" ht="18.75" customHeight="1" spans="1:15">
      <c r="A6" s="117">
        <v>1</v>
      </c>
      <c r="B6" s="117">
        <v>2</v>
      </c>
      <c r="C6" s="67">
        <v>3</v>
      </c>
      <c r="D6" s="67">
        <v>4</v>
      </c>
      <c r="E6" s="67">
        <v>5</v>
      </c>
      <c r="F6" s="67">
        <v>6</v>
      </c>
      <c r="G6" s="67">
        <v>7</v>
      </c>
      <c r="H6" s="67">
        <v>8</v>
      </c>
      <c r="I6" s="67">
        <v>9</v>
      </c>
      <c r="J6" s="67">
        <v>10</v>
      </c>
      <c r="K6" s="67">
        <v>11</v>
      </c>
      <c r="L6" s="67">
        <v>12</v>
      </c>
      <c r="M6" s="67">
        <v>13</v>
      </c>
      <c r="N6" s="67">
        <v>14</v>
      </c>
      <c r="O6" s="67">
        <v>15</v>
      </c>
    </row>
    <row r="7" ht="18.75" customHeight="1" spans="1:15">
      <c r="A7" s="140" t="s">
        <v>84</v>
      </c>
      <c r="B7" s="168" t="s">
        <v>85</v>
      </c>
      <c r="C7" s="23">
        <v>5392998.54</v>
      </c>
      <c r="D7" s="23">
        <v>4479238.72</v>
      </c>
      <c r="E7" s="23">
        <v>3947226.72</v>
      </c>
      <c r="F7" s="23">
        <v>532012</v>
      </c>
      <c r="G7" s="23"/>
      <c r="H7" s="23"/>
      <c r="I7" s="23"/>
      <c r="J7" s="23">
        <v>913759.82</v>
      </c>
      <c r="K7" s="23"/>
      <c r="L7" s="23"/>
      <c r="M7" s="23"/>
      <c r="N7" s="23"/>
      <c r="O7" s="23">
        <v>913759.82</v>
      </c>
    </row>
    <row r="8" ht="18.75" customHeight="1" spans="1:15">
      <c r="A8" s="183" t="s">
        <v>86</v>
      </c>
      <c r="B8" s="219" t="s">
        <v>87</v>
      </c>
      <c r="C8" s="23">
        <v>73000</v>
      </c>
      <c r="D8" s="23">
        <v>73000</v>
      </c>
      <c r="E8" s="23"/>
      <c r="F8" s="23">
        <v>73000</v>
      </c>
      <c r="G8" s="23"/>
      <c r="H8" s="23"/>
      <c r="I8" s="23"/>
      <c r="J8" s="23"/>
      <c r="K8" s="23"/>
      <c r="L8" s="23"/>
      <c r="M8" s="23"/>
      <c r="N8" s="23"/>
      <c r="O8" s="23"/>
    </row>
    <row r="9" ht="18.75" customHeight="1" spans="1:15">
      <c r="A9" s="185" t="s">
        <v>88</v>
      </c>
      <c r="B9" s="220" t="s">
        <v>89</v>
      </c>
      <c r="C9" s="23">
        <v>60000</v>
      </c>
      <c r="D9" s="23">
        <v>60000</v>
      </c>
      <c r="E9" s="23"/>
      <c r="F9" s="23">
        <v>60000</v>
      </c>
      <c r="G9" s="23"/>
      <c r="H9" s="23"/>
      <c r="I9" s="23"/>
      <c r="J9" s="23"/>
      <c r="K9" s="23"/>
      <c r="L9" s="23"/>
      <c r="M9" s="23"/>
      <c r="N9" s="23"/>
      <c r="O9" s="23"/>
    </row>
    <row r="10" ht="18.75" customHeight="1" spans="1:15">
      <c r="A10" s="185" t="s">
        <v>90</v>
      </c>
      <c r="B10" s="220" t="s">
        <v>91</v>
      </c>
      <c r="C10" s="23">
        <v>13000</v>
      </c>
      <c r="D10" s="23">
        <v>13000</v>
      </c>
      <c r="E10" s="23"/>
      <c r="F10" s="23">
        <v>13000</v>
      </c>
      <c r="G10" s="23"/>
      <c r="H10" s="23"/>
      <c r="I10" s="23"/>
      <c r="J10" s="23"/>
      <c r="K10" s="23"/>
      <c r="L10" s="23"/>
      <c r="M10" s="23"/>
      <c r="N10" s="23"/>
      <c r="O10" s="23"/>
    </row>
    <row r="11" ht="18.75" customHeight="1" spans="1:15">
      <c r="A11" s="183" t="s">
        <v>92</v>
      </c>
      <c r="B11" s="219" t="s">
        <v>93</v>
      </c>
      <c r="C11" s="23">
        <v>4527608.86</v>
      </c>
      <c r="D11" s="23">
        <v>3613849.04</v>
      </c>
      <c r="E11" s="23">
        <v>3613849.04</v>
      </c>
      <c r="F11" s="23"/>
      <c r="G11" s="23"/>
      <c r="H11" s="23"/>
      <c r="I11" s="23"/>
      <c r="J11" s="23">
        <v>913759.82</v>
      </c>
      <c r="K11" s="23"/>
      <c r="L11" s="23"/>
      <c r="M11" s="23"/>
      <c r="N11" s="23"/>
      <c r="O11" s="23">
        <v>913759.82</v>
      </c>
    </row>
    <row r="12" ht="18.75" customHeight="1" spans="1:15">
      <c r="A12" s="185" t="s">
        <v>94</v>
      </c>
      <c r="B12" s="220" t="s">
        <v>95</v>
      </c>
      <c r="C12" s="23">
        <v>3613849.04</v>
      </c>
      <c r="D12" s="23">
        <v>3613849.04</v>
      </c>
      <c r="E12" s="23">
        <v>3613849.04</v>
      </c>
      <c r="F12" s="23"/>
      <c r="G12" s="23"/>
      <c r="H12" s="23"/>
      <c r="I12" s="23"/>
      <c r="J12" s="23"/>
      <c r="K12" s="23"/>
      <c r="L12" s="23"/>
      <c r="M12" s="23"/>
      <c r="N12" s="23"/>
      <c r="O12" s="23"/>
    </row>
    <row r="13" ht="18.75" customHeight="1" spans="1:15">
      <c r="A13" s="185" t="s">
        <v>96</v>
      </c>
      <c r="B13" s="220" t="s">
        <v>97</v>
      </c>
      <c r="C13" s="23">
        <v>913759.82</v>
      </c>
      <c r="D13" s="23"/>
      <c r="E13" s="23"/>
      <c r="F13" s="23"/>
      <c r="G13" s="23"/>
      <c r="H13" s="23"/>
      <c r="I13" s="23"/>
      <c r="J13" s="23">
        <v>913759.82</v>
      </c>
      <c r="K13" s="23"/>
      <c r="L13" s="23"/>
      <c r="M13" s="23"/>
      <c r="N13" s="23"/>
      <c r="O13" s="23">
        <v>913759.82</v>
      </c>
    </row>
    <row r="14" ht="18.75" customHeight="1" spans="1:15">
      <c r="A14" s="183" t="s">
        <v>98</v>
      </c>
      <c r="B14" s="219" t="s">
        <v>99</v>
      </c>
      <c r="C14" s="23">
        <v>688661.68</v>
      </c>
      <c r="D14" s="23">
        <v>688661.68</v>
      </c>
      <c r="E14" s="23">
        <v>333377.68</v>
      </c>
      <c r="F14" s="23">
        <v>355284</v>
      </c>
      <c r="G14" s="23"/>
      <c r="H14" s="23"/>
      <c r="I14" s="23"/>
      <c r="J14" s="23"/>
      <c r="K14" s="23"/>
      <c r="L14" s="23"/>
      <c r="M14" s="23"/>
      <c r="N14" s="23"/>
      <c r="O14" s="23"/>
    </row>
    <row r="15" ht="18.75" customHeight="1" spans="1:15">
      <c r="A15" s="185" t="s">
        <v>100</v>
      </c>
      <c r="B15" s="220" t="s">
        <v>95</v>
      </c>
      <c r="C15" s="23">
        <v>333377.68</v>
      </c>
      <c r="D15" s="23">
        <v>333377.68</v>
      </c>
      <c r="E15" s="23">
        <v>333377.68</v>
      </c>
      <c r="F15" s="23"/>
      <c r="G15" s="23"/>
      <c r="H15" s="23"/>
      <c r="I15" s="23"/>
      <c r="J15" s="23"/>
      <c r="K15" s="23"/>
      <c r="L15" s="23"/>
      <c r="M15" s="23"/>
      <c r="N15" s="23"/>
      <c r="O15" s="23"/>
    </row>
    <row r="16" ht="18.75" customHeight="1" spans="1:15">
      <c r="A16" s="185" t="s">
        <v>101</v>
      </c>
      <c r="B16" s="220" t="s">
        <v>102</v>
      </c>
      <c r="C16" s="23">
        <v>355284</v>
      </c>
      <c r="D16" s="23">
        <v>355284</v>
      </c>
      <c r="E16" s="23"/>
      <c r="F16" s="23">
        <v>355284</v>
      </c>
      <c r="G16" s="23"/>
      <c r="H16" s="23"/>
      <c r="I16" s="23"/>
      <c r="J16" s="23"/>
      <c r="K16" s="23"/>
      <c r="L16" s="23"/>
      <c r="M16" s="23"/>
      <c r="N16" s="23"/>
      <c r="O16" s="23"/>
    </row>
    <row r="17" ht="18.75" customHeight="1" spans="1:15">
      <c r="A17" s="183" t="s">
        <v>103</v>
      </c>
      <c r="B17" s="219" t="s">
        <v>104</v>
      </c>
      <c r="C17" s="23">
        <v>103728</v>
      </c>
      <c r="D17" s="23">
        <v>103728</v>
      </c>
      <c r="E17" s="23"/>
      <c r="F17" s="23">
        <v>103728</v>
      </c>
      <c r="G17" s="23"/>
      <c r="H17" s="23"/>
      <c r="I17" s="23"/>
      <c r="J17" s="23"/>
      <c r="K17" s="23"/>
      <c r="L17" s="23"/>
      <c r="M17" s="23"/>
      <c r="N17" s="23"/>
      <c r="O17" s="23"/>
    </row>
    <row r="18" ht="18.75" customHeight="1" spans="1:15">
      <c r="A18" s="185" t="s">
        <v>105</v>
      </c>
      <c r="B18" s="220" t="s">
        <v>106</v>
      </c>
      <c r="C18" s="23">
        <v>103728</v>
      </c>
      <c r="D18" s="23">
        <v>103728</v>
      </c>
      <c r="E18" s="23"/>
      <c r="F18" s="23">
        <v>103728</v>
      </c>
      <c r="G18" s="23"/>
      <c r="H18" s="23"/>
      <c r="I18" s="23"/>
      <c r="J18" s="23"/>
      <c r="K18" s="23"/>
      <c r="L18" s="23"/>
      <c r="M18" s="23"/>
      <c r="N18" s="23"/>
      <c r="O18" s="23"/>
    </row>
    <row r="19" ht="18.75" customHeight="1" spans="1:15">
      <c r="A19" s="140" t="s">
        <v>107</v>
      </c>
      <c r="B19" s="168" t="s">
        <v>108</v>
      </c>
      <c r="C19" s="23">
        <v>30000</v>
      </c>
      <c r="D19" s="23">
        <v>30000</v>
      </c>
      <c r="E19" s="23"/>
      <c r="F19" s="23">
        <v>30000</v>
      </c>
      <c r="G19" s="23"/>
      <c r="H19" s="23"/>
      <c r="I19" s="23"/>
      <c r="J19" s="23"/>
      <c r="K19" s="23"/>
      <c r="L19" s="23"/>
      <c r="M19" s="23"/>
      <c r="N19" s="23"/>
      <c r="O19" s="23"/>
    </row>
    <row r="20" ht="18.75" customHeight="1" spans="1:15">
      <c r="A20" s="183" t="s">
        <v>109</v>
      </c>
      <c r="B20" s="219" t="s">
        <v>110</v>
      </c>
      <c r="C20" s="23">
        <v>30000</v>
      </c>
      <c r="D20" s="23">
        <v>30000</v>
      </c>
      <c r="E20" s="23"/>
      <c r="F20" s="23">
        <v>30000</v>
      </c>
      <c r="G20" s="23"/>
      <c r="H20" s="23"/>
      <c r="I20" s="23"/>
      <c r="J20" s="23"/>
      <c r="K20" s="23"/>
      <c r="L20" s="23"/>
      <c r="M20" s="23"/>
      <c r="N20" s="23"/>
      <c r="O20" s="23"/>
    </row>
    <row r="21" ht="18.75" customHeight="1" spans="1:15">
      <c r="A21" s="185" t="s">
        <v>111</v>
      </c>
      <c r="B21" s="220" t="s">
        <v>112</v>
      </c>
      <c r="C21" s="23">
        <v>30000</v>
      </c>
      <c r="D21" s="23">
        <v>30000</v>
      </c>
      <c r="E21" s="23"/>
      <c r="F21" s="23">
        <v>30000</v>
      </c>
      <c r="G21" s="23"/>
      <c r="H21" s="23"/>
      <c r="I21" s="23"/>
      <c r="J21" s="23"/>
      <c r="K21" s="23"/>
      <c r="L21" s="23"/>
      <c r="M21" s="23"/>
      <c r="N21" s="23"/>
      <c r="O21" s="23"/>
    </row>
    <row r="22" ht="18.75" customHeight="1" spans="1:15">
      <c r="A22" s="140" t="s">
        <v>113</v>
      </c>
      <c r="B22" s="168" t="s">
        <v>114</v>
      </c>
      <c r="C22" s="23">
        <v>1577714.83</v>
      </c>
      <c r="D22" s="23">
        <v>1577714.83</v>
      </c>
      <c r="E22" s="23">
        <v>1577714.83</v>
      </c>
      <c r="F22" s="23"/>
      <c r="G22" s="23"/>
      <c r="H22" s="23"/>
      <c r="I22" s="23"/>
      <c r="J22" s="23"/>
      <c r="K22" s="23"/>
      <c r="L22" s="23"/>
      <c r="M22" s="23"/>
      <c r="N22" s="23"/>
      <c r="O22" s="23"/>
    </row>
    <row r="23" ht="18.75" customHeight="1" spans="1:15">
      <c r="A23" s="183" t="s">
        <v>115</v>
      </c>
      <c r="B23" s="219" t="s">
        <v>116</v>
      </c>
      <c r="C23" s="23">
        <v>9960</v>
      </c>
      <c r="D23" s="23">
        <v>9960</v>
      </c>
      <c r="E23" s="23">
        <v>9960</v>
      </c>
      <c r="F23" s="23"/>
      <c r="G23" s="23"/>
      <c r="H23" s="23"/>
      <c r="I23" s="23"/>
      <c r="J23" s="23"/>
      <c r="K23" s="23"/>
      <c r="L23" s="23"/>
      <c r="M23" s="23"/>
      <c r="N23" s="23"/>
      <c r="O23" s="23"/>
    </row>
    <row r="24" ht="18.75" customHeight="1" spans="1:15">
      <c r="A24" s="185" t="s">
        <v>117</v>
      </c>
      <c r="B24" s="220" t="s">
        <v>118</v>
      </c>
      <c r="C24" s="23">
        <v>9960</v>
      </c>
      <c r="D24" s="23">
        <v>9960</v>
      </c>
      <c r="E24" s="23">
        <v>9960</v>
      </c>
      <c r="F24" s="23"/>
      <c r="G24" s="23"/>
      <c r="H24" s="23"/>
      <c r="I24" s="23"/>
      <c r="J24" s="23"/>
      <c r="K24" s="23"/>
      <c r="L24" s="23"/>
      <c r="M24" s="23"/>
      <c r="N24" s="23"/>
      <c r="O24" s="23"/>
    </row>
    <row r="25" ht="18.75" customHeight="1" spans="1:15">
      <c r="A25" s="183" t="s">
        <v>119</v>
      </c>
      <c r="B25" s="219" t="s">
        <v>120</v>
      </c>
      <c r="C25" s="23">
        <v>1547966.83</v>
      </c>
      <c r="D25" s="23">
        <v>1547966.83</v>
      </c>
      <c r="E25" s="23">
        <v>1547966.83</v>
      </c>
      <c r="F25" s="23"/>
      <c r="G25" s="23"/>
      <c r="H25" s="23"/>
      <c r="I25" s="23"/>
      <c r="J25" s="23"/>
      <c r="K25" s="23"/>
      <c r="L25" s="23"/>
      <c r="M25" s="23"/>
      <c r="N25" s="23"/>
      <c r="O25" s="23"/>
    </row>
    <row r="26" ht="18.75" customHeight="1" spans="1:15">
      <c r="A26" s="185" t="s">
        <v>121</v>
      </c>
      <c r="B26" s="220" t="s">
        <v>122</v>
      </c>
      <c r="C26" s="23">
        <v>617815.4</v>
      </c>
      <c r="D26" s="23">
        <v>617815.4</v>
      </c>
      <c r="E26" s="23">
        <v>617815.4</v>
      </c>
      <c r="F26" s="23"/>
      <c r="G26" s="23"/>
      <c r="H26" s="23"/>
      <c r="I26" s="23"/>
      <c r="J26" s="23"/>
      <c r="K26" s="23"/>
      <c r="L26" s="23"/>
      <c r="M26" s="23"/>
      <c r="N26" s="23"/>
      <c r="O26" s="23"/>
    </row>
    <row r="27" ht="18.75" customHeight="1" spans="1:15">
      <c r="A27" s="185" t="s">
        <v>123</v>
      </c>
      <c r="B27" s="220" t="s">
        <v>124</v>
      </c>
      <c r="C27" s="23">
        <v>930151.43</v>
      </c>
      <c r="D27" s="23">
        <v>930151.43</v>
      </c>
      <c r="E27" s="23">
        <v>930151.43</v>
      </c>
      <c r="F27" s="23"/>
      <c r="G27" s="23"/>
      <c r="H27" s="23"/>
      <c r="I27" s="23"/>
      <c r="J27" s="23"/>
      <c r="K27" s="23"/>
      <c r="L27" s="23"/>
      <c r="M27" s="23"/>
      <c r="N27" s="23"/>
      <c r="O27" s="23"/>
    </row>
    <row r="28" ht="18.75" customHeight="1" spans="1:15">
      <c r="A28" s="183" t="s">
        <v>125</v>
      </c>
      <c r="B28" s="219" t="s">
        <v>126</v>
      </c>
      <c r="C28" s="23">
        <v>19788</v>
      </c>
      <c r="D28" s="23">
        <v>19788</v>
      </c>
      <c r="E28" s="23">
        <v>19788</v>
      </c>
      <c r="F28" s="23"/>
      <c r="G28" s="23"/>
      <c r="H28" s="23"/>
      <c r="I28" s="23"/>
      <c r="J28" s="23"/>
      <c r="K28" s="23"/>
      <c r="L28" s="23"/>
      <c r="M28" s="23"/>
      <c r="N28" s="23"/>
      <c r="O28" s="23"/>
    </row>
    <row r="29" ht="18.75" customHeight="1" spans="1:15">
      <c r="A29" s="185" t="s">
        <v>127</v>
      </c>
      <c r="B29" s="220" t="s">
        <v>128</v>
      </c>
      <c r="C29" s="23">
        <v>19788</v>
      </c>
      <c r="D29" s="23">
        <v>19788</v>
      </c>
      <c r="E29" s="23">
        <v>19788</v>
      </c>
      <c r="F29" s="23"/>
      <c r="G29" s="23"/>
      <c r="H29" s="23"/>
      <c r="I29" s="23"/>
      <c r="J29" s="23"/>
      <c r="K29" s="23"/>
      <c r="L29" s="23"/>
      <c r="M29" s="23"/>
      <c r="N29" s="23"/>
      <c r="O29" s="23"/>
    </row>
    <row r="30" ht="18.75" customHeight="1" spans="1:15">
      <c r="A30" s="140" t="s">
        <v>129</v>
      </c>
      <c r="B30" s="168" t="s">
        <v>130</v>
      </c>
      <c r="C30" s="23">
        <v>459171.59</v>
      </c>
      <c r="D30" s="23">
        <v>459171.59</v>
      </c>
      <c r="E30" s="23">
        <v>459171.59</v>
      </c>
      <c r="F30" s="23"/>
      <c r="G30" s="23"/>
      <c r="H30" s="23"/>
      <c r="I30" s="23"/>
      <c r="J30" s="23"/>
      <c r="K30" s="23"/>
      <c r="L30" s="23"/>
      <c r="M30" s="23"/>
      <c r="N30" s="23"/>
      <c r="O30" s="23"/>
    </row>
    <row r="31" ht="18.75" customHeight="1" spans="1:15">
      <c r="A31" s="183" t="s">
        <v>131</v>
      </c>
      <c r="B31" s="219" t="s">
        <v>132</v>
      </c>
      <c r="C31" s="23">
        <v>7200</v>
      </c>
      <c r="D31" s="23">
        <v>7200</v>
      </c>
      <c r="E31" s="23">
        <v>7200</v>
      </c>
      <c r="F31" s="23"/>
      <c r="G31" s="23"/>
      <c r="H31" s="23"/>
      <c r="I31" s="23"/>
      <c r="J31" s="23"/>
      <c r="K31" s="23"/>
      <c r="L31" s="23"/>
      <c r="M31" s="23"/>
      <c r="N31" s="23"/>
      <c r="O31" s="23"/>
    </row>
    <row r="32" ht="18.75" customHeight="1" spans="1:15">
      <c r="A32" s="185" t="s">
        <v>133</v>
      </c>
      <c r="B32" s="220" t="s">
        <v>134</v>
      </c>
      <c r="C32" s="23">
        <v>7200</v>
      </c>
      <c r="D32" s="23">
        <v>7200</v>
      </c>
      <c r="E32" s="23">
        <v>7200</v>
      </c>
      <c r="F32" s="23"/>
      <c r="G32" s="23"/>
      <c r="H32" s="23"/>
      <c r="I32" s="23"/>
      <c r="J32" s="23"/>
      <c r="K32" s="23"/>
      <c r="L32" s="23"/>
      <c r="M32" s="23"/>
      <c r="N32" s="23"/>
      <c r="O32" s="23"/>
    </row>
    <row r="33" ht="18.75" customHeight="1" spans="1:15">
      <c r="A33" s="183" t="s">
        <v>135</v>
      </c>
      <c r="B33" s="219" t="s">
        <v>136</v>
      </c>
      <c r="C33" s="23">
        <v>451971.59</v>
      </c>
      <c r="D33" s="23">
        <v>451971.59</v>
      </c>
      <c r="E33" s="23">
        <v>451971.59</v>
      </c>
      <c r="F33" s="23"/>
      <c r="G33" s="23"/>
      <c r="H33" s="23"/>
      <c r="I33" s="23"/>
      <c r="J33" s="23"/>
      <c r="K33" s="23"/>
      <c r="L33" s="23"/>
      <c r="M33" s="23"/>
      <c r="N33" s="23"/>
      <c r="O33" s="23"/>
    </row>
    <row r="34" ht="18.75" customHeight="1" spans="1:15">
      <c r="A34" s="185" t="s">
        <v>137</v>
      </c>
      <c r="B34" s="220" t="s">
        <v>138</v>
      </c>
      <c r="C34" s="23">
        <v>412754.7</v>
      </c>
      <c r="D34" s="23">
        <v>412754.7</v>
      </c>
      <c r="E34" s="23">
        <v>412754.7</v>
      </c>
      <c r="F34" s="23"/>
      <c r="G34" s="23"/>
      <c r="H34" s="23"/>
      <c r="I34" s="23"/>
      <c r="J34" s="23"/>
      <c r="K34" s="23"/>
      <c r="L34" s="23"/>
      <c r="M34" s="23"/>
      <c r="N34" s="23"/>
      <c r="O34" s="23"/>
    </row>
    <row r="35" ht="18.75" customHeight="1" spans="1:15">
      <c r="A35" s="185" t="s">
        <v>139</v>
      </c>
      <c r="B35" s="220" t="s">
        <v>140</v>
      </c>
      <c r="C35" s="23">
        <v>39216.89</v>
      </c>
      <c r="D35" s="23">
        <v>39216.89</v>
      </c>
      <c r="E35" s="23">
        <v>39216.89</v>
      </c>
      <c r="F35" s="23"/>
      <c r="G35" s="23"/>
      <c r="H35" s="23"/>
      <c r="I35" s="23"/>
      <c r="J35" s="23"/>
      <c r="K35" s="23"/>
      <c r="L35" s="23"/>
      <c r="M35" s="23"/>
      <c r="N35" s="23"/>
      <c r="O35" s="23"/>
    </row>
    <row r="36" ht="18.75" customHeight="1" spans="1:15">
      <c r="A36" s="140" t="s">
        <v>141</v>
      </c>
      <c r="B36" s="168" t="s">
        <v>142</v>
      </c>
      <c r="C36" s="23">
        <v>8194441.04</v>
      </c>
      <c r="D36" s="23">
        <v>8194441.04</v>
      </c>
      <c r="E36" s="23">
        <v>3757217.04</v>
      </c>
      <c r="F36" s="23">
        <v>4437224</v>
      </c>
      <c r="G36" s="23"/>
      <c r="H36" s="23"/>
      <c r="I36" s="23"/>
      <c r="J36" s="23"/>
      <c r="K36" s="23"/>
      <c r="L36" s="23"/>
      <c r="M36" s="23"/>
      <c r="N36" s="23"/>
      <c r="O36" s="23"/>
    </row>
    <row r="37" ht="18.75" customHeight="1" spans="1:15">
      <c r="A37" s="183" t="s">
        <v>143</v>
      </c>
      <c r="B37" s="219" t="s">
        <v>144</v>
      </c>
      <c r="C37" s="23">
        <v>4348217.04</v>
      </c>
      <c r="D37" s="23">
        <v>4348217.04</v>
      </c>
      <c r="E37" s="23">
        <v>3757217.04</v>
      </c>
      <c r="F37" s="23">
        <v>591000</v>
      </c>
      <c r="G37" s="23"/>
      <c r="H37" s="23"/>
      <c r="I37" s="23"/>
      <c r="J37" s="23"/>
      <c r="K37" s="23"/>
      <c r="L37" s="23"/>
      <c r="M37" s="23"/>
      <c r="N37" s="23"/>
      <c r="O37" s="23"/>
    </row>
    <row r="38" ht="18.75" customHeight="1" spans="1:15">
      <c r="A38" s="185" t="s">
        <v>145</v>
      </c>
      <c r="B38" s="220" t="s">
        <v>146</v>
      </c>
      <c r="C38" s="23">
        <v>3757217.04</v>
      </c>
      <c r="D38" s="23">
        <v>3757217.04</v>
      </c>
      <c r="E38" s="23">
        <v>3757217.04</v>
      </c>
      <c r="F38" s="23"/>
      <c r="G38" s="23"/>
      <c r="H38" s="23"/>
      <c r="I38" s="23"/>
      <c r="J38" s="23"/>
      <c r="K38" s="23"/>
      <c r="L38" s="23"/>
      <c r="M38" s="23"/>
      <c r="N38" s="23"/>
      <c r="O38" s="23"/>
    </row>
    <row r="39" ht="18.75" customHeight="1" spans="1:15">
      <c r="A39" s="185" t="s">
        <v>147</v>
      </c>
      <c r="B39" s="220" t="s">
        <v>148</v>
      </c>
      <c r="C39" s="23">
        <v>591000</v>
      </c>
      <c r="D39" s="23">
        <v>591000</v>
      </c>
      <c r="E39" s="23"/>
      <c r="F39" s="23">
        <v>591000</v>
      </c>
      <c r="G39" s="23"/>
      <c r="H39" s="23"/>
      <c r="I39" s="23"/>
      <c r="J39" s="23"/>
      <c r="K39" s="23"/>
      <c r="L39" s="23"/>
      <c r="M39" s="23"/>
      <c r="N39" s="23"/>
      <c r="O39" s="23"/>
    </row>
    <row r="40" ht="18.75" customHeight="1" spans="1:15">
      <c r="A40" s="183" t="s">
        <v>149</v>
      </c>
      <c r="B40" s="219" t="s">
        <v>150</v>
      </c>
      <c r="C40" s="23">
        <v>645600</v>
      </c>
      <c r="D40" s="23">
        <v>645600</v>
      </c>
      <c r="E40" s="23"/>
      <c r="F40" s="23">
        <v>645600</v>
      </c>
      <c r="G40" s="23"/>
      <c r="H40" s="23"/>
      <c r="I40" s="23"/>
      <c r="J40" s="23"/>
      <c r="K40" s="23"/>
      <c r="L40" s="23"/>
      <c r="M40" s="23"/>
      <c r="N40" s="23"/>
      <c r="O40" s="23"/>
    </row>
    <row r="41" ht="18.75" customHeight="1" spans="1:15">
      <c r="A41" s="185" t="s">
        <v>151</v>
      </c>
      <c r="B41" s="220" t="s">
        <v>152</v>
      </c>
      <c r="C41" s="23">
        <v>645600</v>
      </c>
      <c r="D41" s="23">
        <v>645600</v>
      </c>
      <c r="E41" s="23"/>
      <c r="F41" s="23">
        <v>645600</v>
      </c>
      <c r="G41" s="23"/>
      <c r="H41" s="23"/>
      <c r="I41" s="23"/>
      <c r="J41" s="23"/>
      <c r="K41" s="23"/>
      <c r="L41" s="23"/>
      <c r="M41" s="23"/>
      <c r="N41" s="23"/>
      <c r="O41" s="23"/>
    </row>
    <row r="42" ht="18.75" customHeight="1" spans="1:15">
      <c r="A42" s="183" t="s">
        <v>153</v>
      </c>
      <c r="B42" s="219" t="s">
        <v>154</v>
      </c>
      <c r="C42" s="23">
        <v>3200624</v>
      </c>
      <c r="D42" s="23">
        <v>3200624</v>
      </c>
      <c r="E42" s="23"/>
      <c r="F42" s="23">
        <v>3200624</v>
      </c>
      <c r="G42" s="23"/>
      <c r="H42" s="23"/>
      <c r="I42" s="23"/>
      <c r="J42" s="23"/>
      <c r="K42" s="23"/>
      <c r="L42" s="23"/>
      <c r="M42" s="23"/>
      <c r="N42" s="23"/>
      <c r="O42" s="23"/>
    </row>
    <row r="43" ht="18.75" customHeight="1" spans="1:15">
      <c r="A43" s="185" t="s">
        <v>155</v>
      </c>
      <c r="B43" s="220" t="s">
        <v>156</v>
      </c>
      <c r="C43" s="23">
        <v>3200624</v>
      </c>
      <c r="D43" s="23">
        <v>3200624</v>
      </c>
      <c r="E43" s="23"/>
      <c r="F43" s="23">
        <v>3200624</v>
      </c>
      <c r="G43" s="23"/>
      <c r="H43" s="23"/>
      <c r="I43" s="23"/>
      <c r="J43" s="23"/>
      <c r="K43" s="23"/>
      <c r="L43" s="23"/>
      <c r="M43" s="23"/>
      <c r="N43" s="23"/>
      <c r="O43" s="23"/>
    </row>
    <row r="44" ht="18.75" customHeight="1" spans="1:15">
      <c r="A44" s="140" t="s">
        <v>157</v>
      </c>
      <c r="B44" s="168" t="s">
        <v>158</v>
      </c>
      <c r="C44" s="23">
        <v>697613.57</v>
      </c>
      <c r="D44" s="23">
        <v>697613.57</v>
      </c>
      <c r="E44" s="23">
        <v>697613.57</v>
      </c>
      <c r="F44" s="23"/>
      <c r="G44" s="23"/>
      <c r="H44" s="23"/>
      <c r="I44" s="23"/>
      <c r="J44" s="23"/>
      <c r="K44" s="23"/>
      <c r="L44" s="23"/>
      <c r="M44" s="23"/>
      <c r="N44" s="23"/>
      <c r="O44" s="23"/>
    </row>
    <row r="45" ht="18.75" customHeight="1" spans="1:15">
      <c r="A45" s="183" t="s">
        <v>159</v>
      </c>
      <c r="B45" s="219" t="s">
        <v>160</v>
      </c>
      <c r="C45" s="23">
        <v>697613.57</v>
      </c>
      <c r="D45" s="23">
        <v>697613.57</v>
      </c>
      <c r="E45" s="23">
        <v>697613.57</v>
      </c>
      <c r="F45" s="23"/>
      <c r="G45" s="23"/>
      <c r="H45" s="23"/>
      <c r="I45" s="23"/>
      <c r="J45" s="23"/>
      <c r="K45" s="23"/>
      <c r="L45" s="23"/>
      <c r="M45" s="23"/>
      <c r="N45" s="23"/>
      <c r="O45" s="23"/>
    </row>
    <row r="46" ht="18.75" customHeight="1" spans="1:15">
      <c r="A46" s="185" t="s">
        <v>161</v>
      </c>
      <c r="B46" s="220" t="s">
        <v>162</v>
      </c>
      <c r="C46" s="23">
        <v>697613.57</v>
      </c>
      <c r="D46" s="23">
        <v>697613.57</v>
      </c>
      <c r="E46" s="23">
        <v>697613.57</v>
      </c>
      <c r="F46" s="23"/>
      <c r="G46" s="23"/>
      <c r="H46" s="23"/>
      <c r="I46" s="23"/>
      <c r="J46" s="23"/>
      <c r="K46" s="23"/>
      <c r="L46" s="23"/>
      <c r="M46" s="23"/>
      <c r="N46" s="23"/>
      <c r="O46" s="23"/>
    </row>
    <row r="47" ht="18.75" customHeight="1" spans="1:15">
      <c r="A47" s="140" t="s">
        <v>163</v>
      </c>
      <c r="B47" s="168" t="s">
        <v>164</v>
      </c>
      <c r="C47" s="23">
        <v>870</v>
      </c>
      <c r="D47" s="23"/>
      <c r="E47" s="23"/>
      <c r="F47" s="23"/>
      <c r="G47" s="23"/>
      <c r="H47" s="23">
        <v>870</v>
      </c>
      <c r="I47" s="23"/>
      <c r="J47" s="23"/>
      <c r="K47" s="23"/>
      <c r="L47" s="23"/>
      <c r="M47" s="23"/>
      <c r="N47" s="23"/>
      <c r="O47" s="23"/>
    </row>
    <row r="48" ht="18.75" customHeight="1" spans="1:15">
      <c r="A48" s="183" t="s">
        <v>165</v>
      </c>
      <c r="B48" s="219" t="s">
        <v>166</v>
      </c>
      <c r="C48" s="23">
        <v>870</v>
      </c>
      <c r="D48" s="23"/>
      <c r="E48" s="23"/>
      <c r="F48" s="23"/>
      <c r="G48" s="23"/>
      <c r="H48" s="23">
        <v>870</v>
      </c>
      <c r="I48" s="23"/>
      <c r="J48" s="23"/>
      <c r="K48" s="23"/>
      <c r="L48" s="23"/>
      <c r="M48" s="23"/>
      <c r="N48" s="23"/>
      <c r="O48" s="23"/>
    </row>
    <row r="49" ht="18.75" customHeight="1" spans="1:15">
      <c r="A49" s="185" t="s">
        <v>167</v>
      </c>
      <c r="B49" s="220" t="s">
        <v>168</v>
      </c>
      <c r="C49" s="23">
        <v>870</v>
      </c>
      <c r="D49" s="23"/>
      <c r="E49" s="23"/>
      <c r="F49" s="23"/>
      <c r="G49" s="23"/>
      <c r="H49" s="23">
        <v>870</v>
      </c>
      <c r="I49" s="23"/>
      <c r="J49" s="23"/>
      <c r="K49" s="23"/>
      <c r="L49" s="23"/>
      <c r="M49" s="23"/>
      <c r="N49" s="23"/>
      <c r="O49" s="23"/>
    </row>
    <row r="50" ht="18.75" customHeight="1" spans="1:15">
      <c r="A50" s="140" t="s">
        <v>169</v>
      </c>
      <c r="B50" s="168" t="s">
        <v>170</v>
      </c>
      <c r="C50" s="23">
        <v>222187.5</v>
      </c>
      <c r="D50" s="23">
        <v>222187.5</v>
      </c>
      <c r="E50" s="23"/>
      <c r="F50" s="23">
        <v>222187.5</v>
      </c>
      <c r="G50" s="23"/>
      <c r="H50" s="23"/>
      <c r="I50" s="23"/>
      <c r="J50" s="23"/>
      <c r="K50" s="23"/>
      <c r="L50" s="23"/>
      <c r="M50" s="23"/>
      <c r="N50" s="23"/>
      <c r="O50" s="23"/>
    </row>
    <row r="51" ht="18.75" customHeight="1" spans="1:15">
      <c r="A51" s="183" t="s">
        <v>171</v>
      </c>
      <c r="B51" s="219" t="s">
        <v>172</v>
      </c>
      <c r="C51" s="23">
        <v>222187.5</v>
      </c>
      <c r="D51" s="23">
        <v>222187.5</v>
      </c>
      <c r="E51" s="23"/>
      <c r="F51" s="23">
        <v>222187.5</v>
      </c>
      <c r="G51" s="23"/>
      <c r="H51" s="23"/>
      <c r="I51" s="23"/>
      <c r="J51" s="23"/>
      <c r="K51" s="23"/>
      <c r="L51" s="23"/>
      <c r="M51" s="23"/>
      <c r="N51" s="23"/>
      <c r="O51" s="23"/>
    </row>
    <row r="52" ht="18.75" customHeight="1" spans="1:15">
      <c r="A52" s="185" t="s">
        <v>173</v>
      </c>
      <c r="B52" s="220" t="s">
        <v>174</v>
      </c>
      <c r="C52" s="23">
        <v>222187.5</v>
      </c>
      <c r="D52" s="23">
        <v>222187.5</v>
      </c>
      <c r="E52" s="23"/>
      <c r="F52" s="23">
        <v>222187.5</v>
      </c>
      <c r="G52" s="23"/>
      <c r="H52" s="23"/>
      <c r="I52" s="23"/>
      <c r="J52" s="23"/>
      <c r="K52" s="23"/>
      <c r="L52" s="23"/>
      <c r="M52" s="23"/>
      <c r="N52" s="23"/>
      <c r="O52" s="23"/>
    </row>
    <row r="53" ht="18.75" customHeight="1" spans="1:15">
      <c r="A53" s="187" t="s">
        <v>175</v>
      </c>
      <c r="B53" s="188" t="s">
        <v>175</v>
      </c>
      <c r="C53" s="23">
        <v>16574997.07</v>
      </c>
      <c r="D53" s="23">
        <v>15660367.25</v>
      </c>
      <c r="E53" s="23">
        <v>10438943.75</v>
      </c>
      <c r="F53" s="23">
        <v>5221423.5</v>
      </c>
      <c r="G53" s="23"/>
      <c r="H53" s="23">
        <v>870</v>
      </c>
      <c r="I53" s="23"/>
      <c r="J53" s="23">
        <v>913759.82</v>
      </c>
      <c r="K53" s="23"/>
      <c r="L53" s="23"/>
      <c r="M53" s="23"/>
      <c r="N53" s="23"/>
      <c r="O53" s="23">
        <v>913759.82</v>
      </c>
    </row>
  </sheetData>
  <mergeCells count="11">
    <mergeCell ref="A2:O2"/>
    <mergeCell ref="A3:L3"/>
    <mergeCell ref="D4:F4"/>
    <mergeCell ref="J4:O4"/>
    <mergeCell ref="A53:B53"/>
    <mergeCell ref="A4:A5"/>
    <mergeCell ref="B4:B5"/>
    <mergeCell ref="C4:C5"/>
    <mergeCell ref="G4:G5"/>
    <mergeCell ref="H4:H5"/>
    <mergeCell ref="I4:I5"/>
  </mergeCells>
  <printOptions horizontalCentered="1"/>
  <pageMargins left="0.39" right="0.39" top="0.51" bottom="0.51" header="0.31" footer="0.31"/>
  <pageSetup paperSize="9" scale="58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6"/>
  <sheetViews>
    <sheetView showZeros="0" workbookViewId="0">
      <selection activeCell="B61" sqref="B61"/>
    </sheetView>
  </sheetViews>
  <sheetFormatPr defaultColWidth="9.14285714285714" defaultRowHeight="14.25" customHeight="1" outlineLevelCol="3"/>
  <cols>
    <col min="1" max="1" width="39.2857142857143" customWidth="1"/>
    <col min="2" max="2" width="30.847619047619" customWidth="1"/>
    <col min="3" max="3" width="35.847619047619" customWidth="1"/>
    <col min="4" max="4" width="29.847619047619" customWidth="1"/>
  </cols>
  <sheetData>
    <row r="1" ht="15" customHeight="1" spans="1:4">
      <c r="A1" s="1"/>
      <c r="B1" s="1"/>
      <c r="C1" s="1"/>
      <c r="D1" s="39" t="s">
        <v>176</v>
      </c>
    </row>
    <row r="2" ht="36" customHeight="1" spans="1:4">
      <c r="A2" s="5" t="str">
        <f>"2025"&amp;"年部门财政拨款收支预算总表"</f>
        <v>2025年部门财政拨款收支预算总表</v>
      </c>
      <c r="B2" s="166"/>
      <c r="C2" s="166"/>
      <c r="D2" s="166"/>
    </row>
    <row r="3" ht="18.75" customHeight="1" spans="1:4">
      <c r="A3" s="7" t="str">
        <f>"单位名称："&amp;"永德县亚练乡人民政府"</f>
        <v>单位名称：永德县亚练乡人民政府</v>
      </c>
      <c r="B3" s="167"/>
      <c r="C3" s="167"/>
      <c r="D3" s="39" t="s">
        <v>1</v>
      </c>
    </row>
    <row r="4" ht="18.75" customHeight="1" spans="1:4">
      <c r="A4" s="12" t="s">
        <v>2</v>
      </c>
      <c r="B4" s="14"/>
      <c r="C4" s="12" t="s">
        <v>3</v>
      </c>
      <c r="D4" s="14"/>
    </row>
    <row r="5" ht="18.75" customHeight="1" spans="1:4">
      <c r="A5" s="30" t="s">
        <v>4</v>
      </c>
      <c r="B5" s="107" t="str">
        <f>"2025"&amp;"年预算数"</f>
        <v>2025年预算数</v>
      </c>
      <c r="C5" s="30" t="s">
        <v>177</v>
      </c>
      <c r="D5" s="107" t="str">
        <f>"2025"&amp;"年预算数"</f>
        <v>2025年预算数</v>
      </c>
    </row>
    <row r="6" ht="18.75" customHeight="1" spans="1:4">
      <c r="A6" s="32"/>
      <c r="B6" s="18"/>
      <c r="C6" s="32"/>
      <c r="D6" s="18"/>
    </row>
    <row r="7" ht="18.75" customHeight="1" spans="1:4">
      <c r="A7" s="168" t="s">
        <v>178</v>
      </c>
      <c r="B7" s="23">
        <v>15661237.25</v>
      </c>
      <c r="C7" s="22" t="s">
        <v>179</v>
      </c>
      <c r="D7" s="23">
        <v>15661237.25</v>
      </c>
    </row>
    <row r="8" ht="18.75" customHeight="1" spans="1:4">
      <c r="A8" s="169" t="s">
        <v>180</v>
      </c>
      <c r="B8" s="23">
        <v>15660367.25</v>
      </c>
      <c r="C8" s="22" t="s">
        <v>181</v>
      </c>
      <c r="D8" s="23">
        <v>4479238.72</v>
      </c>
    </row>
    <row r="9" ht="18.75" customHeight="1" spans="1:4">
      <c r="A9" s="169" t="s">
        <v>182</v>
      </c>
      <c r="B9" s="23"/>
      <c r="C9" s="22" t="s">
        <v>183</v>
      </c>
      <c r="D9" s="23"/>
    </row>
    <row r="10" ht="18.75" customHeight="1" spans="1:4">
      <c r="A10" s="169" t="s">
        <v>184</v>
      </c>
      <c r="B10" s="23">
        <v>870</v>
      </c>
      <c r="C10" s="22" t="s">
        <v>185</v>
      </c>
      <c r="D10" s="23">
        <v>30000</v>
      </c>
    </row>
    <row r="11" ht="18.75" customHeight="1" spans="1:4">
      <c r="A11" s="170" t="s">
        <v>186</v>
      </c>
      <c r="B11" s="23"/>
      <c r="C11" s="171" t="s">
        <v>187</v>
      </c>
      <c r="D11" s="23"/>
    </row>
    <row r="12" ht="18.75" customHeight="1" spans="1:4">
      <c r="A12" s="172" t="s">
        <v>180</v>
      </c>
      <c r="B12" s="23"/>
      <c r="C12" s="173" t="s">
        <v>188</v>
      </c>
      <c r="D12" s="23"/>
    </row>
    <row r="13" ht="18.75" customHeight="1" spans="1:4">
      <c r="A13" s="172" t="s">
        <v>182</v>
      </c>
      <c r="B13" s="23"/>
      <c r="C13" s="173" t="s">
        <v>189</v>
      </c>
      <c r="D13" s="23"/>
    </row>
    <row r="14" ht="18.75" customHeight="1" spans="1:4">
      <c r="A14" s="172" t="s">
        <v>184</v>
      </c>
      <c r="B14" s="23"/>
      <c r="C14" s="173" t="s">
        <v>190</v>
      </c>
      <c r="D14" s="23"/>
    </row>
    <row r="15" ht="18.75" customHeight="1" spans="1:4">
      <c r="A15" s="172" t="s">
        <v>26</v>
      </c>
      <c r="B15" s="23"/>
      <c r="C15" s="173" t="s">
        <v>191</v>
      </c>
      <c r="D15" s="23">
        <v>1577714.83</v>
      </c>
    </row>
    <row r="16" ht="18.75" customHeight="1" spans="1:4">
      <c r="A16" s="172" t="s">
        <v>26</v>
      </c>
      <c r="B16" s="23" t="s">
        <v>26</v>
      </c>
      <c r="C16" s="173" t="s">
        <v>192</v>
      </c>
      <c r="D16" s="23">
        <v>459171.59</v>
      </c>
    </row>
    <row r="17" ht="18.75" customHeight="1" spans="1:4">
      <c r="A17" s="174" t="s">
        <v>26</v>
      </c>
      <c r="B17" s="23" t="s">
        <v>26</v>
      </c>
      <c r="C17" s="173" t="s">
        <v>193</v>
      </c>
      <c r="D17" s="23"/>
    </row>
    <row r="18" ht="18.75" customHeight="1" spans="1:4">
      <c r="A18" s="174" t="s">
        <v>26</v>
      </c>
      <c r="B18" s="23" t="s">
        <v>26</v>
      </c>
      <c r="C18" s="173" t="s">
        <v>194</v>
      </c>
      <c r="D18" s="23"/>
    </row>
    <row r="19" ht="18.75" customHeight="1" spans="1:4">
      <c r="A19" s="175" t="s">
        <v>26</v>
      </c>
      <c r="B19" s="23" t="s">
        <v>26</v>
      </c>
      <c r="C19" s="173" t="s">
        <v>195</v>
      </c>
      <c r="D19" s="23">
        <v>8194441.04</v>
      </c>
    </row>
    <row r="20" ht="18.75" customHeight="1" spans="1:4">
      <c r="A20" s="175" t="s">
        <v>26</v>
      </c>
      <c r="B20" s="23" t="s">
        <v>26</v>
      </c>
      <c r="C20" s="173" t="s">
        <v>196</v>
      </c>
      <c r="D20" s="23"/>
    </row>
    <row r="21" ht="18.75" customHeight="1" spans="1:4">
      <c r="A21" s="175" t="s">
        <v>26</v>
      </c>
      <c r="B21" s="23" t="s">
        <v>26</v>
      </c>
      <c r="C21" s="173" t="s">
        <v>197</v>
      </c>
      <c r="D21" s="23"/>
    </row>
    <row r="22" ht="18.75" customHeight="1" spans="1:4">
      <c r="A22" s="175" t="s">
        <v>26</v>
      </c>
      <c r="B22" s="23" t="s">
        <v>26</v>
      </c>
      <c r="C22" s="173" t="s">
        <v>198</v>
      </c>
      <c r="D22" s="23"/>
    </row>
    <row r="23" ht="18.75" customHeight="1" spans="1:4">
      <c r="A23" s="175" t="s">
        <v>26</v>
      </c>
      <c r="B23" s="23" t="s">
        <v>26</v>
      </c>
      <c r="C23" s="173" t="s">
        <v>199</v>
      </c>
      <c r="D23" s="23"/>
    </row>
    <row r="24" ht="18.75" customHeight="1" spans="1:4">
      <c r="A24" s="175" t="s">
        <v>26</v>
      </c>
      <c r="B24" s="23" t="s">
        <v>26</v>
      </c>
      <c r="C24" s="173" t="s">
        <v>200</v>
      </c>
      <c r="D24" s="23"/>
    </row>
    <row r="25" ht="18.75" customHeight="1" spans="1:4">
      <c r="A25" s="175" t="s">
        <v>26</v>
      </c>
      <c r="B25" s="23" t="s">
        <v>26</v>
      </c>
      <c r="C25" s="173" t="s">
        <v>201</v>
      </c>
      <c r="D25" s="23"/>
    </row>
    <row r="26" ht="18.75" customHeight="1" spans="1:4">
      <c r="A26" s="175" t="s">
        <v>26</v>
      </c>
      <c r="B26" s="23" t="s">
        <v>26</v>
      </c>
      <c r="C26" s="173" t="s">
        <v>202</v>
      </c>
      <c r="D26" s="23">
        <v>697613.57</v>
      </c>
    </row>
    <row r="27" ht="18.75" customHeight="1" spans="1:4">
      <c r="A27" s="175" t="s">
        <v>26</v>
      </c>
      <c r="B27" s="23" t="s">
        <v>26</v>
      </c>
      <c r="C27" s="173" t="s">
        <v>203</v>
      </c>
      <c r="D27" s="23"/>
    </row>
    <row r="28" ht="18.75" customHeight="1" spans="1:4">
      <c r="A28" s="175" t="s">
        <v>26</v>
      </c>
      <c r="B28" s="23" t="s">
        <v>26</v>
      </c>
      <c r="C28" s="173" t="s">
        <v>204</v>
      </c>
      <c r="D28" s="23">
        <v>870</v>
      </c>
    </row>
    <row r="29" ht="18.75" customHeight="1" spans="1:4">
      <c r="A29" s="175" t="s">
        <v>26</v>
      </c>
      <c r="B29" s="23" t="s">
        <v>26</v>
      </c>
      <c r="C29" s="173" t="s">
        <v>205</v>
      </c>
      <c r="D29" s="23">
        <v>222187.5</v>
      </c>
    </row>
    <row r="30" ht="18.75" customHeight="1" spans="1:4">
      <c r="A30" s="175" t="s">
        <v>26</v>
      </c>
      <c r="B30" s="23" t="s">
        <v>26</v>
      </c>
      <c r="C30" s="173" t="s">
        <v>206</v>
      </c>
      <c r="D30" s="23"/>
    </row>
    <row r="31" ht="18.75" customHeight="1" spans="1:4">
      <c r="A31" s="176" t="s">
        <v>26</v>
      </c>
      <c r="B31" s="23" t="s">
        <v>26</v>
      </c>
      <c r="C31" s="173" t="s">
        <v>207</v>
      </c>
      <c r="D31" s="23"/>
    </row>
    <row r="32" ht="18.75" customHeight="1" spans="1:4">
      <c r="A32" s="176" t="s">
        <v>26</v>
      </c>
      <c r="B32" s="23" t="s">
        <v>26</v>
      </c>
      <c r="C32" s="173" t="s">
        <v>208</v>
      </c>
      <c r="D32" s="23"/>
    </row>
    <row r="33" ht="18.75" customHeight="1" spans="1:4">
      <c r="A33" s="176" t="s">
        <v>26</v>
      </c>
      <c r="B33" s="23" t="s">
        <v>26</v>
      </c>
      <c r="C33" s="173" t="s">
        <v>209</v>
      </c>
      <c r="D33" s="23"/>
    </row>
    <row r="34" ht="18.75" customHeight="1" spans="1:4">
      <c r="A34" s="176"/>
      <c r="B34" s="23"/>
      <c r="C34" s="173" t="s">
        <v>210</v>
      </c>
      <c r="D34" s="23"/>
    </row>
    <row r="35" ht="18.75" customHeight="1" spans="1:4">
      <c r="A35" s="176" t="s">
        <v>26</v>
      </c>
      <c r="B35" s="23" t="s">
        <v>26</v>
      </c>
      <c r="C35" s="173" t="s">
        <v>211</v>
      </c>
      <c r="D35" s="23"/>
    </row>
    <row r="36" ht="18.75" customHeight="1" spans="1:4">
      <c r="A36" s="56" t="s">
        <v>212</v>
      </c>
      <c r="B36" s="177">
        <v>15661237.25</v>
      </c>
      <c r="C36" s="178" t="s">
        <v>52</v>
      </c>
      <c r="D36" s="177">
        <v>15661237.25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9" right="0.39" top="0.51" bottom="0.51" header="0.31" footer="0.31"/>
  <pageSetup paperSize="9" scale="78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49"/>
  <sheetViews>
    <sheetView showZeros="0" workbookViewId="0">
      <selection activeCell="B39" sqref="B39"/>
    </sheetView>
  </sheetViews>
  <sheetFormatPr defaultColWidth="9.14285714285714" defaultRowHeight="14.25" customHeight="1" outlineLevelCol="6"/>
  <cols>
    <col min="1" max="1" width="20.1428571428571" customWidth="1"/>
    <col min="2" max="2" width="44" customWidth="1"/>
    <col min="3" max="3" width="24.2857142857143" customWidth="1"/>
    <col min="4" max="4" width="20.4190476190476" customWidth="1"/>
    <col min="5" max="7" width="24.2857142857143" customWidth="1"/>
  </cols>
  <sheetData>
    <row r="1" ht="15" customHeight="1" spans="4:7">
      <c r="D1" s="156"/>
      <c r="F1" s="58"/>
      <c r="G1" s="39" t="s">
        <v>213</v>
      </c>
    </row>
    <row r="2" ht="39" customHeight="1" spans="1:7">
      <c r="A2" s="5" t="str">
        <f>"2025"&amp;"年一般公共预算支出预算表（按功能科目分类）"</f>
        <v>2025年一般公共预算支出预算表（按功能科目分类）</v>
      </c>
      <c r="B2" s="157"/>
      <c r="C2" s="157"/>
      <c r="D2" s="157"/>
      <c r="E2" s="157"/>
      <c r="F2" s="157"/>
      <c r="G2" s="157"/>
    </row>
    <row r="3" ht="18" customHeight="1" spans="1:7">
      <c r="A3" s="158" t="str">
        <f>"单位名称："&amp;"永德县亚练乡人民政府"</f>
        <v>单位名称：永德县亚练乡人民政府</v>
      </c>
      <c r="B3" s="28"/>
      <c r="C3" s="29"/>
      <c r="D3" s="29"/>
      <c r="E3" s="29"/>
      <c r="F3" s="102"/>
      <c r="G3" s="39" t="s">
        <v>1</v>
      </c>
    </row>
    <row r="4" ht="20.25" customHeight="1" spans="1:7">
      <c r="A4" s="159" t="s">
        <v>214</v>
      </c>
      <c r="B4" s="160"/>
      <c r="C4" s="107" t="s">
        <v>56</v>
      </c>
      <c r="D4" s="138" t="s">
        <v>75</v>
      </c>
      <c r="E4" s="13"/>
      <c r="F4" s="14"/>
      <c r="G4" s="131" t="s">
        <v>76</v>
      </c>
    </row>
    <row r="5" ht="20.25" customHeight="1" spans="1:7">
      <c r="A5" s="161" t="s">
        <v>73</v>
      </c>
      <c r="B5" s="161" t="s">
        <v>74</v>
      </c>
      <c r="C5" s="32"/>
      <c r="D5" s="67" t="s">
        <v>58</v>
      </c>
      <c r="E5" s="67" t="s">
        <v>215</v>
      </c>
      <c r="F5" s="67" t="s">
        <v>216</v>
      </c>
      <c r="G5" s="95"/>
    </row>
    <row r="6" ht="19.5" customHeight="1" spans="1:7">
      <c r="A6" s="161" t="s">
        <v>217</v>
      </c>
      <c r="B6" s="161" t="s">
        <v>218</v>
      </c>
      <c r="C6" s="161" t="s">
        <v>219</v>
      </c>
      <c r="D6" s="67">
        <v>4</v>
      </c>
      <c r="E6" s="162" t="s">
        <v>220</v>
      </c>
      <c r="F6" s="162" t="s">
        <v>221</v>
      </c>
      <c r="G6" s="161" t="s">
        <v>222</v>
      </c>
    </row>
    <row r="7" ht="18" customHeight="1" spans="1:7">
      <c r="A7" s="33" t="s">
        <v>84</v>
      </c>
      <c r="B7" s="33" t="s">
        <v>85</v>
      </c>
      <c r="C7" s="23">
        <v>4479238.72</v>
      </c>
      <c r="D7" s="23">
        <v>3947226.72</v>
      </c>
      <c r="E7" s="23">
        <v>3418547.52</v>
      </c>
      <c r="F7" s="23">
        <v>528679.2</v>
      </c>
      <c r="G7" s="23">
        <v>532012</v>
      </c>
    </row>
    <row r="8" ht="18" customHeight="1" spans="1:7">
      <c r="A8" s="118" t="s">
        <v>86</v>
      </c>
      <c r="B8" s="118" t="s">
        <v>87</v>
      </c>
      <c r="C8" s="23">
        <v>73000</v>
      </c>
      <c r="D8" s="23"/>
      <c r="E8" s="23"/>
      <c r="F8" s="23"/>
      <c r="G8" s="23">
        <v>73000</v>
      </c>
    </row>
    <row r="9" ht="18" customHeight="1" spans="1:7">
      <c r="A9" s="163" t="s">
        <v>88</v>
      </c>
      <c r="B9" s="163" t="s">
        <v>89</v>
      </c>
      <c r="C9" s="23">
        <v>60000</v>
      </c>
      <c r="D9" s="23"/>
      <c r="E9" s="23"/>
      <c r="F9" s="23"/>
      <c r="G9" s="23">
        <v>60000</v>
      </c>
    </row>
    <row r="10" ht="18" customHeight="1" spans="1:7">
      <c r="A10" s="163" t="s">
        <v>90</v>
      </c>
      <c r="B10" s="163" t="s">
        <v>91</v>
      </c>
      <c r="C10" s="23">
        <v>13000</v>
      </c>
      <c r="D10" s="23"/>
      <c r="E10" s="23"/>
      <c r="F10" s="23"/>
      <c r="G10" s="23">
        <v>13000</v>
      </c>
    </row>
    <row r="11" ht="18" customHeight="1" spans="1:7">
      <c r="A11" s="118" t="s">
        <v>92</v>
      </c>
      <c r="B11" s="118" t="s">
        <v>93</v>
      </c>
      <c r="C11" s="23">
        <v>3613849.04</v>
      </c>
      <c r="D11" s="23">
        <v>3613849.04</v>
      </c>
      <c r="E11" s="23">
        <v>3112169.84</v>
      </c>
      <c r="F11" s="23">
        <v>501679.2</v>
      </c>
      <c r="G11" s="23"/>
    </row>
    <row r="12" ht="18" customHeight="1" spans="1:7">
      <c r="A12" s="163" t="s">
        <v>94</v>
      </c>
      <c r="B12" s="163" t="s">
        <v>95</v>
      </c>
      <c r="C12" s="23">
        <v>3613849.04</v>
      </c>
      <c r="D12" s="23">
        <v>3613849.04</v>
      </c>
      <c r="E12" s="23">
        <v>3112169.84</v>
      </c>
      <c r="F12" s="23">
        <v>501679.2</v>
      </c>
      <c r="G12" s="23"/>
    </row>
    <row r="13" ht="18" customHeight="1" spans="1:7">
      <c r="A13" s="118" t="s">
        <v>98</v>
      </c>
      <c r="B13" s="118" t="s">
        <v>99</v>
      </c>
      <c r="C13" s="23">
        <v>688661.68</v>
      </c>
      <c r="D13" s="23">
        <v>333377.68</v>
      </c>
      <c r="E13" s="23">
        <v>306377.68</v>
      </c>
      <c r="F13" s="23">
        <v>27000</v>
      </c>
      <c r="G13" s="23">
        <v>355284</v>
      </c>
    </row>
    <row r="14" ht="18" customHeight="1" spans="1:7">
      <c r="A14" s="163" t="s">
        <v>100</v>
      </c>
      <c r="B14" s="163" t="s">
        <v>95</v>
      </c>
      <c r="C14" s="23">
        <v>333377.68</v>
      </c>
      <c r="D14" s="23">
        <v>333377.68</v>
      </c>
      <c r="E14" s="23">
        <v>306377.68</v>
      </c>
      <c r="F14" s="23">
        <v>27000</v>
      </c>
      <c r="G14" s="23"/>
    </row>
    <row r="15" ht="18" customHeight="1" spans="1:7">
      <c r="A15" s="163" t="s">
        <v>101</v>
      </c>
      <c r="B15" s="163" t="s">
        <v>102</v>
      </c>
      <c r="C15" s="23">
        <v>355284</v>
      </c>
      <c r="D15" s="23"/>
      <c r="E15" s="23"/>
      <c r="F15" s="23"/>
      <c r="G15" s="23">
        <v>355284</v>
      </c>
    </row>
    <row r="16" ht="18" customHeight="1" spans="1:7">
      <c r="A16" s="118" t="s">
        <v>103</v>
      </c>
      <c r="B16" s="118" t="s">
        <v>104</v>
      </c>
      <c r="C16" s="23">
        <v>103728</v>
      </c>
      <c r="D16" s="23"/>
      <c r="E16" s="23"/>
      <c r="F16" s="23"/>
      <c r="G16" s="23">
        <v>103728</v>
      </c>
    </row>
    <row r="17" ht="18" customHeight="1" spans="1:7">
      <c r="A17" s="163" t="s">
        <v>105</v>
      </c>
      <c r="B17" s="163" t="s">
        <v>106</v>
      </c>
      <c r="C17" s="23">
        <v>103728</v>
      </c>
      <c r="D17" s="23"/>
      <c r="E17" s="23"/>
      <c r="F17" s="23"/>
      <c r="G17" s="23">
        <v>103728</v>
      </c>
    </row>
    <row r="18" ht="18" customHeight="1" spans="1:7">
      <c r="A18" s="33" t="s">
        <v>107</v>
      </c>
      <c r="B18" s="33" t="s">
        <v>108</v>
      </c>
      <c r="C18" s="23">
        <v>30000</v>
      </c>
      <c r="D18" s="23"/>
      <c r="E18" s="23"/>
      <c r="F18" s="23"/>
      <c r="G18" s="23">
        <v>30000</v>
      </c>
    </row>
    <row r="19" ht="18" customHeight="1" spans="1:7">
      <c r="A19" s="118" t="s">
        <v>109</v>
      </c>
      <c r="B19" s="118" t="s">
        <v>110</v>
      </c>
      <c r="C19" s="23">
        <v>30000</v>
      </c>
      <c r="D19" s="23"/>
      <c r="E19" s="23"/>
      <c r="F19" s="23"/>
      <c r="G19" s="23">
        <v>30000</v>
      </c>
    </row>
    <row r="20" ht="18" customHeight="1" spans="1:7">
      <c r="A20" s="163" t="s">
        <v>111</v>
      </c>
      <c r="B20" s="163" t="s">
        <v>112</v>
      </c>
      <c r="C20" s="23">
        <v>30000</v>
      </c>
      <c r="D20" s="23"/>
      <c r="E20" s="23"/>
      <c r="F20" s="23"/>
      <c r="G20" s="23">
        <v>30000</v>
      </c>
    </row>
    <row r="21" ht="18" customHeight="1" spans="1:7">
      <c r="A21" s="33" t="s">
        <v>113</v>
      </c>
      <c r="B21" s="33" t="s">
        <v>114</v>
      </c>
      <c r="C21" s="23">
        <v>1577714.83</v>
      </c>
      <c r="D21" s="23">
        <v>1577714.83</v>
      </c>
      <c r="E21" s="23">
        <v>1563714.83</v>
      </c>
      <c r="F21" s="23">
        <v>14000</v>
      </c>
      <c r="G21" s="23"/>
    </row>
    <row r="22" ht="18" customHeight="1" spans="1:7">
      <c r="A22" s="118" t="s">
        <v>115</v>
      </c>
      <c r="B22" s="118" t="s">
        <v>116</v>
      </c>
      <c r="C22" s="23">
        <v>9960</v>
      </c>
      <c r="D22" s="23">
        <v>9960</v>
      </c>
      <c r="E22" s="23">
        <v>9960</v>
      </c>
      <c r="F22" s="23"/>
      <c r="G22" s="23"/>
    </row>
    <row r="23" ht="18" customHeight="1" spans="1:7">
      <c r="A23" s="163" t="s">
        <v>117</v>
      </c>
      <c r="B23" s="163" t="s">
        <v>118</v>
      </c>
      <c r="C23" s="23">
        <v>9960</v>
      </c>
      <c r="D23" s="23">
        <v>9960</v>
      </c>
      <c r="E23" s="23">
        <v>9960</v>
      </c>
      <c r="F23" s="23"/>
      <c r="G23" s="23"/>
    </row>
    <row r="24" ht="18" customHeight="1" spans="1:7">
      <c r="A24" s="118" t="s">
        <v>119</v>
      </c>
      <c r="B24" s="118" t="s">
        <v>120</v>
      </c>
      <c r="C24" s="23">
        <v>1547966.83</v>
      </c>
      <c r="D24" s="23">
        <v>1547966.83</v>
      </c>
      <c r="E24" s="23">
        <v>1533966.83</v>
      </c>
      <c r="F24" s="23">
        <v>14000</v>
      </c>
      <c r="G24" s="23"/>
    </row>
    <row r="25" ht="18" customHeight="1" spans="1:7">
      <c r="A25" s="163" t="s">
        <v>121</v>
      </c>
      <c r="B25" s="163" t="s">
        <v>122</v>
      </c>
      <c r="C25" s="23">
        <v>617815.4</v>
      </c>
      <c r="D25" s="23">
        <v>617815.4</v>
      </c>
      <c r="E25" s="23">
        <v>603815.4</v>
      </c>
      <c r="F25" s="23">
        <v>14000</v>
      </c>
      <c r="G25" s="23"/>
    </row>
    <row r="26" ht="18" customHeight="1" spans="1:7">
      <c r="A26" s="163" t="s">
        <v>123</v>
      </c>
      <c r="B26" s="163" t="s">
        <v>124</v>
      </c>
      <c r="C26" s="23">
        <v>930151.43</v>
      </c>
      <c r="D26" s="23">
        <v>930151.43</v>
      </c>
      <c r="E26" s="23">
        <v>930151.43</v>
      </c>
      <c r="F26" s="23"/>
      <c r="G26" s="23"/>
    </row>
    <row r="27" ht="18" customHeight="1" spans="1:7">
      <c r="A27" s="118" t="s">
        <v>125</v>
      </c>
      <c r="B27" s="118" t="s">
        <v>126</v>
      </c>
      <c r="C27" s="23">
        <v>19788</v>
      </c>
      <c r="D27" s="23">
        <v>19788</v>
      </c>
      <c r="E27" s="23">
        <v>19788</v>
      </c>
      <c r="F27" s="23"/>
      <c r="G27" s="23"/>
    </row>
    <row r="28" ht="18" customHeight="1" spans="1:7">
      <c r="A28" s="163" t="s">
        <v>127</v>
      </c>
      <c r="B28" s="163" t="s">
        <v>128</v>
      </c>
      <c r="C28" s="23">
        <v>19788</v>
      </c>
      <c r="D28" s="23">
        <v>19788</v>
      </c>
      <c r="E28" s="23">
        <v>19788</v>
      </c>
      <c r="F28" s="23"/>
      <c r="G28" s="23"/>
    </row>
    <row r="29" ht="18" customHeight="1" spans="1:7">
      <c r="A29" s="33" t="s">
        <v>129</v>
      </c>
      <c r="B29" s="33" t="s">
        <v>130</v>
      </c>
      <c r="C29" s="23">
        <v>459171.59</v>
      </c>
      <c r="D29" s="23">
        <v>459171.59</v>
      </c>
      <c r="E29" s="23">
        <v>459171.59</v>
      </c>
      <c r="F29" s="23"/>
      <c r="G29" s="23"/>
    </row>
    <row r="30" ht="18" customHeight="1" spans="1:7">
      <c r="A30" s="118" t="s">
        <v>131</v>
      </c>
      <c r="B30" s="118" t="s">
        <v>132</v>
      </c>
      <c r="C30" s="23">
        <v>7200</v>
      </c>
      <c r="D30" s="23">
        <v>7200</v>
      </c>
      <c r="E30" s="23">
        <v>7200</v>
      </c>
      <c r="F30" s="23"/>
      <c r="G30" s="23"/>
    </row>
    <row r="31" ht="18" customHeight="1" spans="1:7">
      <c r="A31" s="163" t="s">
        <v>133</v>
      </c>
      <c r="B31" s="163" t="s">
        <v>134</v>
      </c>
      <c r="C31" s="23">
        <v>7200</v>
      </c>
      <c r="D31" s="23">
        <v>7200</v>
      </c>
      <c r="E31" s="23">
        <v>7200</v>
      </c>
      <c r="F31" s="23"/>
      <c r="G31" s="23"/>
    </row>
    <row r="32" ht="18" customHeight="1" spans="1:7">
      <c r="A32" s="118" t="s">
        <v>135</v>
      </c>
      <c r="B32" s="118" t="s">
        <v>136</v>
      </c>
      <c r="C32" s="23">
        <v>451971.59</v>
      </c>
      <c r="D32" s="23">
        <v>451971.59</v>
      </c>
      <c r="E32" s="23">
        <v>451971.59</v>
      </c>
      <c r="F32" s="23"/>
      <c r="G32" s="23"/>
    </row>
    <row r="33" ht="18" customHeight="1" spans="1:7">
      <c r="A33" s="163" t="s">
        <v>137</v>
      </c>
      <c r="B33" s="163" t="s">
        <v>138</v>
      </c>
      <c r="C33" s="23">
        <v>412754.7</v>
      </c>
      <c r="D33" s="23">
        <v>412754.7</v>
      </c>
      <c r="E33" s="23">
        <v>412754.7</v>
      </c>
      <c r="F33" s="23"/>
      <c r="G33" s="23"/>
    </row>
    <row r="34" ht="18" customHeight="1" spans="1:7">
      <c r="A34" s="163" t="s">
        <v>139</v>
      </c>
      <c r="B34" s="163" t="s">
        <v>140</v>
      </c>
      <c r="C34" s="23">
        <v>39216.89</v>
      </c>
      <c r="D34" s="23">
        <v>39216.89</v>
      </c>
      <c r="E34" s="23">
        <v>39216.89</v>
      </c>
      <c r="F34" s="23"/>
      <c r="G34" s="23"/>
    </row>
    <row r="35" ht="18" customHeight="1" spans="1:7">
      <c r="A35" s="33" t="s">
        <v>141</v>
      </c>
      <c r="B35" s="33" t="s">
        <v>142</v>
      </c>
      <c r="C35" s="23">
        <v>8194441.04</v>
      </c>
      <c r="D35" s="23">
        <v>3757217.04</v>
      </c>
      <c r="E35" s="23">
        <v>3757217.04</v>
      </c>
      <c r="F35" s="23"/>
      <c r="G35" s="23">
        <v>4437224</v>
      </c>
    </row>
    <row r="36" ht="18" customHeight="1" spans="1:7">
      <c r="A36" s="118" t="s">
        <v>143</v>
      </c>
      <c r="B36" s="118" t="s">
        <v>144</v>
      </c>
      <c r="C36" s="23">
        <v>4348217.04</v>
      </c>
      <c r="D36" s="23">
        <v>3757217.04</v>
      </c>
      <c r="E36" s="23">
        <v>3757217.04</v>
      </c>
      <c r="F36" s="23"/>
      <c r="G36" s="23">
        <v>591000</v>
      </c>
    </row>
    <row r="37" ht="18" customHeight="1" spans="1:7">
      <c r="A37" s="163" t="s">
        <v>145</v>
      </c>
      <c r="B37" s="163" t="s">
        <v>146</v>
      </c>
      <c r="C37" s="23">
        <v>3757217.04</v>
      </c>
      <c r="D37" s="23">
        <v>3757217.04</v>
      </c>
      <c r="E37" s="23">
        <v>3757217.04</v>
      </c>
      <c r="F37" s="23"/>
      <c r="G37" s="23"/>
    </row>
    <row r="38" ht="18" customHeight="1" spans="1:7">
      <c r="A38" s="163" t="s">
        <v>147</v>
      </c>
      <c r="B38" s="163" t="s">
        <v>148</v>
      </c>
      <c r="C38" s="23">
        <v>591000</v>
      </c>
      <c r="D38" s="23"/>
      <c r="E38" s="23"/>
      <c r="F38" s="23"/>
      <c r="G38" s="23">
        <v>591000</v>
      </c>
    </row>
    <row r="39" ht="18" customHeight="1" spans="1:7">
      <c r="A39" s="118" t="s">
        <v>149</v>
      </c>
      <c r="B39" s="118" t="s">
        <v>150</v>
      </c>
      <c r="C39" s="23">
        <v>645600</v>
      </c>
      <c r="D39" s="23"/>
      <c r="E39" s="23"/>
      <c r="F39" s="23"/>
      <c r="G39" s="23">
        <v>645600</v>
      </c>
    </row>
    <row r="40" ht="18" customHeight="1" spans="1:7">
      <c r="A40" s="163" t="s">
        <v>151</v>
      </c>
      <c r="B40" s="163" t="s">
        <v>152</v>
      </c>
      <c r="C40" s="23">
        <v>645600</v>
      </c>
      <c r="D40" s="23"/>
      <c r="E40" s="23"/>
      <c r="F40" s="23"/>
      <c r="G40" s="23">
        <v>645600</v>
      </c>
    </row>
    <row r="41" ht="18" customHeight="1" spans="1:7">
      <c r="A41" s="118" t="s">
        <v>153</v>
      </c>
      <c r="B41" s="118" t="s">
        <v>154</v>
      </c>
      <c r="C41" s="23">
        <v>3200624</v>
      </c>
      <c r="D41" s="23"/>
      <c r="E41" s="23"/>
      <c r="F41" s="23"/>
      <c r="G41" s="23">
        <v>3200624</v>
      </c>
    </row>
    <row r="42" ht="18" customHeight="1" spans="1:7">
      <c r="A42" s="163" t="s">
        <v>155</v>
      </c>
      <c r="B42" s="163" t="s">
        <v>156</v>
      </c>
      <c r="C42" s="23">
        <v>3200624</v>
      </c>
      <c r="D42" s="23"/>
      <c r="E42" s="23"/>
      <c r="F42" s="23"/>
      <c r="G42" s="23">
        <v>3200624</v>
      </c>
    </row>
    <row r="43" ht="18" customHeight="1" spans="1:7">
      <c r="A43" s="33" t="s">
        <v>157</v>
      </c>
      <c r="B43" s="33" t="s">
        <v>158</v>
      </c>
      <c r="C43" s="23">
        <v>697613.57</v>
      </c>
      <c r="D43" s="23">
        <v>697613.57</v>
      </c>
      <c r="E43" s="23">
        <v>697613.57</v>
      </c>
      <c r="F43" s="23"/>
      <c r="G43" s="23"/>
    </row>
    <row r="44" ht="18" customHeight="1" spans="1:7">
      <c r="A44" s="118" t="s">
        <v>159</v>
      </c>
      <c r="B44" s="118" t="s">
        <v>160</v>
      </c>
      <c r="C44" s="23">
        <v>697613.57</v>
      </c>
      <c r="D44" s="23">
        <v>697613.57</v>
      </c>
      <c r="E44" s="23">
        <v>697613.57</v>
      </c>
      <c r="F44" s="23"/>
      <c r="G44" s="23"/>
    </row>
    <row r="45" ht="18" customHeight="1" spans="1:7">
      <c r="A45" s="163" t="s">
        <v>161</v>
      </c>
      <c r="B45" s="163" t="s">
        <v>162</v>
      </c>
      <c r="C45" s="23">
        <v>697613.57</v>
      </c>
      <c r="D45" s="23">
        <v>697613.57</v>
      </c>
      <c r="E45" s="23">
        <v>697613.57</v>
      </c>
      <c r="F45" s="23"/>
      <c r="G45" s="23"/>
    </row>
    <row r="46" ht="18" customHeight="1" spans="1:7">
      <c r="A46" s="33" t="s">
        <v>169</v>
      </c>
      <c r="B46" s="33" t="s">
        <v>170</v>
      </c>
      <c r="C46" s="23">
        <v>222187.5</v>
      </c>
      <c r="D46" s="23"/>
      <c r="E46" s="23"/>
      <c r="F46" s="23"/>
      <c r="G46" s="23">
        <v>222187.5</v>
      </c>
    </row>
    <row r="47" ht="18" customHeight="1" spans="1:7">
      <c r="A47" s="118" t="s">
        <v>171</v>
      </c>
      <c r="B47" s="118" t="s">
        <v>172</v>
      </c>
      <c r="C47" s="23">
        <v>222187.5</v>
      </c>
      <c r="D47" s="23"/>
      <c r="E47" s="23"/>
      <c r="F47" s="23"/>
      <c r="G47" s="23">
        <v>222187.5</v>
      </c>
    </row>
    <row r="48" ht="18" customHeight="1" spans="1:7">
      <c r="A48" s="163" t="s">
        <v>173</v>
      </c>
      <c r="B48" s="163" t="s">
        <v>174</v>
      </c>
      <c r="C48" s="23">
        <v>222187.5</v>
      </c>
      <c r="D48" s="23"/>
      <c r="E48" s="23"/>
      <c r="F48" s="23"/>
      <c r="G48" s="23">
        <v>222187.5</v>
      </c>
    </row>
    <row r="49" ht="18" customHeight="1" spans="1:7">
      <c r="A49" s="164" t="s">
        <v>175</v>
      </c>
      <c r="B49" s="165" t="s">
        <v>175</v>
      </c>
      <c r="C49" s="23">
        <v>15660367.25</v>
      </c>
      <c r="D49" s="23">
        <v>10438943.75</v>
      </c>
      <c r="E49" s="23">
        <v>9896264.55</v>
      </c>
      <c r="F49" s="23">
        <v>542679.2</v>
      </c>
      <c r="G49" s="23">
        <v>5221423.5</v>
      </c>
    </row>
  </sheetData>
  <mergeCells count="7">
    <mergeCell ref="A2:G2"/>
    <mergeCell ref="A3:E3"/>
    <mergeCell ref="A4:B4"/>
    <mergeCell ref="D4:F4"/>
    <mergeCell ref="A49:B49"/>
    <mergeCell ref="C4:C5"/>
    <mergeCell ref="G4:G5"/>
  </mergeCells>
  <printOptions horizontalCentered="1"/>
  <pageMargins left="0.39" right="0.39" top="0.58" bottom="0.58" header="0.5" footer="0.5"/>
  <pageSetup paperSize="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11"/>
  <sheetViews>
    <sheetView showZeros="0" workbookViewId="0">
      <selection activeCell="B7" sqref="B7"/>
    </sheetView>
  </sheetViews>
  <sheetFormatPr defaultColWidth="9.14285714285714" defaultRowHeight="14.25" customHeight="1" outlineLevelCol="6"/>
  <cols>
    <col min="1" max="1" width="23.5714285714286" customWidth="1"/>
    <col min="2" max="7" width="22.847619047619" customWidth="1"/>
  </cols>
  <sheetData>
    <row r="1" ht="15" customHeight="1" spans="1:7">
      <c r="A1" s="146"/>
      <c r="B1" s="147"/>
      <c r="C1" s="148"/>
      <c r="D1" s="63"/>
      <c r="G1" s="88" t="s">
        <v>223</v>
      </c>
    </row>
    <row r="2" ht="39" customHeight="1" spans="1:7">
      <c r="A2" s="136" t="str">
        <f>"2025"&amp;"年“三公”经费支出预算表"</f>
        <v>2025年“三公”经费支出预算表</v>
      </c>
      <c r="B2" s="52"/>
      <c r="C2" s="52"/>
      <c r="D2" s="52"/>
      <c r="E2" s="52"/>
      <c r="F2" s="52"/>
      <c r="G2" s="52"/>
    </row>
    <row r="3" ht="18.75" customHeight="1" spans="1:7">
      <c r="A3" s="41" t="str">
        <f>"单位名称："&amp;"永德县亚练乡人民政府"</f>
        <v>单位名称：永德县亚练乡人民政府</v>
      </c>
      <c r="B3" s="147"/>
      <c r="C3" s="148"/>
      <c r="D3" s="63"/>
      <c r="E3" s="29"/>
      <c r="G3" s="88" t="s">
        <v>224</v>
      </c>
    </row>
    <row r="4" ht="18.75" customHeight="1" spans="1:7">
      <c r="A4" s="10" t="s">
        <v>225</v>
      </c>
      <c r="B4" s="10" t="s">
        <v>226</v>
      </c>
      <c r="C4" s="30" t="s">
        <v>227</v>
      </c>
      <c r="D4" s="12" t="s">
        <v>228</v>
      </c>
      <c r="E4" s="13"/>
      <c r="F4" s="14"/>
      <c r="G4" s="30" t="s">
        <v>229</v>
      </c>
    </row>
    <row r="5" ht="18.75" customHeight="1" spans="1:7">
      <c r="A5" s="17"/>
      <c r="B5" s="149"/>
      <c r="C5" s="32"/>
      <c r="D5" s="67" t="s">
        <v>58</v>
      </c>
      <c r="E5" s="67" t="s">
        <v>230</v>
      </c>
      <c r="F5" s="67" t="s">
        <v>231</v>
      </c>
      <c r="G5" s="32"/>
    </row>
    <row r="6" ht="18.75" customHeight="1" spans="1:7">
      <c r="A6" s="150" t="s">
        <v>56</v>
      </c>
      <c r="B6" s="151">
        <v>1</v>
      </c>
      <c r="C6" s="152">
        <v>2</v>
      </c>
      <c r="D6" s="153">
        <v>3</v>
      </c>
      <c r="E6" s="153">
        <v>4</v>
      </c>
      <c r="F6" s="153">
        <v>5</v>
      </c>
      <c r="G6" s="152">
        <v>6</v>
      </c>
    </row>
    <row r="7" ht="18.75" customHeight="1" spans="1:7">
      <c r="A7" s="150" t="s">
        <v>56</v>
      </c>
      <c r="B7" s="154">
        <v>76000</v>
      </c>
      <c r="C7" s="154"/>
      <c r="D7" s="154">
        <v>66000</v>
      </c>
      <c r="E7" s="154"/>
      <c r="F7" s="154">
        <v>66000</v>
      </c>
      <c r="G7" s="154">
        <v>10000</v>
      </c>
    </row>
    <row r="8" ht="18.75" customHeight="1" spans="1:7">
      <c r="A8" s="155" t="s">
        <v>232</v>
      </c>
      <c r="B8" s="154"/>
      <c r="C8" s="154"/>
      <c r="D8" s="154"/>
      <c r="E8" s="154"/>
      <c r="F8" s="154"/>
      <c r="G8" s="154"/>
    </row>
    <row r="9" ht="18.75" customHeight="1" spans="1:7">
      <c r="A9" s="155" t="s">
        <v>233</v>
      </c>
      <c r="B9" s="154">
        <v>41000</v>
      </c>
      <c r="C9" s="154"/>
      <c r="D9" s="154">
        <v>36000</v>
      </c>
      <c r="E9" s="154"/>
      <c r="F9" s="154">
        <v>36000</v>
      </c>
      <c r="G9" s="154">
        <v>5000</v>
      </c>
    </row>
    <row r="10" ht="18.75" customHeight="1" spans="1:7">
      <c r="A10" s="155" t="s">
        <v>234</v>
      </c>
      <c r="B10" s="154">
        <v>35000</v>
      </c>
      <c r="C10" s="154"/>
      <c r="D10" s="154">
        <v>30000</v>
      </c>
      <c r="E10" s="154"/>
      <c r="F10" s="154">
        <v>30000</v>
      </c>
      <c r="G10" s="154">
        <v>5000</v>
      </c>
    </row>
    <row r="11" ht="18.75" customHeight="1" spans="1:7">
      <c r="A11" s="155" t="s">
        <v>235</v>
      </c>
      <c r="B11" s="154"/>
      <c r="C11" s="154"/>
      <c r="D11" s="154"/>
      <c r="E11" s="154"/>
      <c r="F11" s="154"/>
      <c r="G11" s="154"/>
    </row>
  </sheetData>
  <mergeCells count="7">
    <mergeCell ref="A2:G2"/>
    <mergeCell ref="A3:D3"/>
    <mergeCell ref="D4:F4"/>
    <mergeCell ref="A4:A6"/>
    <mergeCell ref="B4:B5"/>
    <mergeCell ref="C4:C5"/>
    <mergeCell ref="G4:G5"/>
  </mergeCells>
  <printOptions horizontalCentered="1"/>
  <pageMargins left="0.39" right="0.39" top="0.58" bottom="0.58" header="0.51" footer="0.51"/>
  <pageSetup paperSize="9" fitToHeight="10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56"/>
  <sheetViews>
    <sheetView showZeros="0" topLeftCell="A10" workbookViewId="0">
      <selection activeCell="C50" sqref="C50"/>
    </sheetView>
  </sheetViews>
  <sheetFormatPr defaultColWidth="9.14285714285714" defaultRowHeight="14.25" customHeight="1"/>
  <cols>
    <col min="1" max="1" width="32.847619047619" customWidth="1"/>
    <col min="2" max="2" width="25.4190476190476" customWidth="1"/>
    <col min="3" max="3" width="26.5714285714286" customWidth="1"/>
    <col min="4" max="4" width="10.1428571428571" customWidth="1"/>
    <col min="5" max="5" width="28.5904761904762" customWidth="1"/>
    <col min="6" max="6" width="10.2857142857143" customWidth="1"/>
    <col min="7" max="7" width="23" customWidth="1"/>
    <col min="8" max="21" width="19.847619047619" customWidth="1"/>
    <col min="22" max="23" width="20" customWidth="1"/>
  </cols>
  <sheetData>
    <row r="1" ht="15" customHeight="1" spans="2:23">
      <c r="B1" s="134"/>
      <c r="D1" s="135"/>
      <c r="E1" s="135"/>
      <c r="F1" s="135"/>
      <c r="G1" s="135"/>
      <c r="H1" s="68"/>
      <c r="I1" s="68"/>
      <c r="J1" s="68"/>
      <c r="K1" s="68"/>
      <c r="L1" s="68"/>
      <c r="M1" s="68"/>
      <c r="N1" s="29"/>
      <c r="O1" s="29"/>
      <c r="P1" s="29"/>
      <c r="Q1" s="68"/>
      <c r="U1" s="134"/>
      <c r="W1" s="38" t="s">
        <v>236</v>
      </c>
    </row>
    <row r="2" ht="39.75" customHeight="1" spans="1:23">
      <c r="A2" s="136" t="str">
        <f>"2025"&amp;"年部门基本支出预算表"</f>
        <v>2025年部门基本支出预算表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6"/>
      <c r="O2" s="6"/>
      <c r="P2" s="6"/>
      <c r="Q2" s="52"/>
      <c r="R2" s="52"/>
      <c r="S2" s="52"/>
      <c r="T2" s="52"/>
      <c r="U2" s="52"/>
      <c r="V2" s="52"/>
      <c r="W2" s="52"/>
    </row>
    <row r="3" ht="18.75" customHeight="1" spans="1:23">
      <c r="A3" s="7" t="str">
        <f>"单位名称："&amp;"永德县亚练乡人民政府"</f>
        <v>单位名称：永德县亚练乡人民政府</v>
      </c>
      <c r="B3" s="137"/>
      <c r="C3" s="137"/>
      <c r="D3" s="137"/>
      <c r="E3" s="137"/>
      <c r="F3" s="137"/>
      <c r="G3" s="137"/>
      <c r="H3" s="72"/>
      <c r="I3" s="72"/>
      <c r="J3" s="72"/>
      <c r="K3" s="72"/>
      <c r="L3" s="72"/>
      <c r="M3" s="72"/>
      <c r="N3" s="94"/>
      <c r="O3" s="94"/>
      <c r="P3" s="94"/>
      <c r="Q3" s="72"/>
      <c r="U3" s="134"/>
      <c r="W3" s="38" t="s">
        <v>224</v>
      </c>
    </row>
    <row r="4" ht="18" customHeight="1" spans="1:23">
      <c r="A4" s="10" t="s">
        <v>237</v>
      </c>
      <c r="B4" s="10" t="s">
        <v>238</v>
      </c>
      <c r="C4" s="10" t="s">
        <v>239</v>
      </c>
      <c r="D4" s="10" t="s">
        <v>240</v>
      </c>
      <c r="E4" s="10" t="s">
        <v>241</v>
      </c>
      <c r="F4" s="10" t="s">
        <v>242</v>
      </c>
      <c r="G4" s="10" t="s">
        <v>243</v>
      </c>
      <c r="H4" s="138" t="s">
        <v>244</v>
      </c>
      <c r="I4" s="65" t="s">
        <v>244</v>
      </c>
      <c r="J4" s="65"/>
      <c r="K4" s="65"/>
      <c r="L4" s="65"/>
      <c r="M4" s="65"/>
      <c r="N4" s="13"/>
      <c r="O4" s="13"/>
      <c r="P4" s="13"/>
      <c r="Q4" s="75" t="s">
        <v>62</v>
      </c>
      <c r="R4" s="65" t="s">
        <v>78</v>
      </c>
      <c r="S4" s="65"/>
      <c r="T4" s="65"/>
      <c r="U4" s="65"/>
      <c r="V4" s="65"/>
      <c r="W4" s="143"/>
    </row>
    <row r="5" ht="18" customHeight="1" spans="1:23">
      <c r="A5" s="15"/>
      <c r="B5" s="133"/>
      <c r="C5" s="15"/>
      <c r="D5" s="15"/>
      <c r="E5" s="15"/>
      <c r="F5" s="15"/>
      <c r="G5" s="15"/>
      <c r="H5" s="107" t="s">
        <v>245</v>
      </c>
      <c r="I5" s="138" t="s">
        <v>59</v>
      </c>
      <c r="J5" s="65"/>
      <c r="K5" s="65"/>
      <c r="L5" s="65"/>
      <c r="M5" s="143"/>
      <c r="N5" s="12" t="s">
        <v>246</v>
      </c>
      <c r="O5" s="13"/>
      <c r="P5" s="14"/>
      <c r="Q5" s="10" t="s">
        <v>62</v>
      </c>
      <c r="R5" s="138" t="s">
        <v>78</v>
      </c>
      <c r="S5" s="75" t="s">
        <v>65</v>
      </c>
      <c r="T5" s="65" t="s">
        <v>78</v>
      </c>
      <c r="U5" s="75" t="s">
        <v>67</v>
      </c>
      <c r="V5" s="75" t="s">
        <v>68</v>
      </c>
      <c r="W5" s="145" t="s">
        <v>69</v>
      </c>
    </row>
    <row r="6" ht="18.75" customHeight="1" spans="1:23">
      <c r="A6" s="31"/>
      <c r="B6" s="31"/>
      <c r="C6" s="31"/>
      <c r="D6" s="31"/>
      <c r="E6" s="31"/>
      <c r="F6" s="31"/>
      <c r="G6" s="31"/>
      <c r="H6" s="31"/>
      <c r="I6" s="144" t="s">
        <v>247</v>
      </c>
      <c r="J6" s="10" t="s">
        <v>248</v>
      </c>
      <c r="K6" s="10" t="s">
        <v>249</v>
      </c>
      <c r="L6" s="10" t="s">
        <v>250</v>
      </c>
      <c r="M6" s="10" t="s">
        <v>251</v>
      </c>
      <c r="N6" s="10" t="s">
        <v>59</v>
      </c>
      <c r="O6" s="10" t="s">
        <v>60</v>
      </c>
      <c r="P6" s="10" t="s">
        <v>61</v>
      </c>
      <c r="Q6" s="31"/>
      <c r="R6" s="10" t="s">
        <v>58</v>
      </c>
      <c r="S6" s="10" t="s">
        <v>65</v>
      </c>
      <c r="T6" s="10" t="s">
        <v>252</v>
      </c>
      <c r="U6" s="10" t="s">
        <v>67</v>
      </c>
      <c r="V6" s="10" t="s">
        <v>68</v>
      </c>
      <c r="W6" s="10" t="s">
        <v>69</v>
      </c>
    </row>
    <row r="7" ht="37.5" customHeight="1" spans="1:23">
      <c r="A7" s="110"/>
      <c r="B7" s="110"/>
      <c r="C7" s="110"/>
      <c r="D7" s="110"/>
      <c r="E7" s="110"/>
      <c r="F7" s="110"/>
      <c r="G7" s="110"/>
      <c r="H7" s="110"/>
      <c r="I7" s="93"/>
      <c r="J7" s="17" t="s">
        <v>253</v>
      </c>
      <c r="K7" s="17" t="s">
        <v>249</v>
      </c>
      <c r="L7" s="17" t="s">
        <v>250</v>
      </c>
      <c r="M7" s="17" t="s">
        <v>251</v>
      </c>
      <c r="N7" s="17" t="s">
        <v>249</v>
      </c>
      <c r="O7" s="17" t="s">
        <v>250</v>
      </c>
      <c r="P7" s="17" t="s">
        <v>251</v>
      </c>
      <c r="Q7" s="17" t="s">
        <v>62</v>
      </c>
      <c r="R7" s="17" t="s">
        <v>58</v>
      </c>
      <c r="S7" s="17" t="s">
        <v>65</v>
      </c>
      <c r="T7" s="17" t="s">
        <v>252</v>
      </c>
      <c r="U7" s="17" t="s">
        <v>67</v>
      </c>
      <c r="V7" s="17" t="s">
        <v>68</v>
      </c>
      <c r="W7" s="17" t="s">
        <v>69</v>
      </c>
    </row>
    <row r="8" ht="19.5" customHeight="1" spans="1:23">
      <c r="A8" s="139">
        <v>1</v>
      </c>
      <c r="B8" s="139">
        <v>2</v>
      </c>
      <c r="C8" s="139">
        <v>3</v>
      </c>
      <c r="D8" s="139">
        <v>4</v>
      </c>
      <c r="E8" s="139">
        <v>5</v>
      </c>
      <c r="F8" s="139">
        <v>6</v>
      </c>
      <c r="G8" s="139">
        <v>7</v>
      </c>
      <c r="H8" s="139">
        <v>8</v>
      </c>
      <c r="I8" s="139">
        <v>9</v>
      </c>
      <c r="J8" s="139">
        <v>10</v>
      </c>
      <c r="K8" s="139">
        <v>11</v>
      </c>
      <c r="L8" s="139">
        <v>12</v>
      </c>
      <c r="M8" s="139">
        <v>13</v>
      </c>
      <c r="N8" s="139">
        <v>14</v>
      </c>
      <c r="O8" s="139">
        <v>15</v>
      </c>
      <c r="P8" s="139">
        <v>16</v>
      </c>
      <c r="Q8" s="139">
        <v>17</v>
      </c>
      <c r="R8" s="139">
        <v>18</v>
      </c>
      <c r="S8" s="139">
        <v>19</v>
      </c>
      <c r="T8" s="139">
        <v>20</v>
      </c>
      <c r="U8" s="139">
        <v>21</v>
      </c>
      <c r="V8" s="139">
        <v>22</v>
      </c>
      <c r="W8" s="139">
        <v>23</v>
      </c>
    </row>
    <row r="9" ht="21" customHeight="1" spans="1:23">
      <c r="A9" s="140" t="s">
        <v>71</v>
      </c>
      <c r="B9" s="140"/>
      <c r="C9" s="140"/>
      <c r="D9" s="140"/>
      <c r="E9" s="140"/>
      <c r="F9" s="140"/>
      <c r="G9" s="140"/>
      <c r="H9" s="23">
        <v>10438943.75</v>
      </c>
      <c r="I9" s="23">
        <v>10438943.75</v>
      </c>
      <c r="J9" s="23"/>
      <c r="K9" s="23"/>
      <c r="L9" s="23">
        <v>10438943.75</v>
      </c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</row>
    <row r="10" ht="21" customHeight="1" spans="1:23">
      <c r="A10" s="140"/>
      <c r="B10" s="21" t="s">
        <v>254</v>
      </c>
      <c r="C10" s="21" t="s">
        <v>255</v>
      </c>
      <c r="D10" s="21" t="s">
        <v>145</v>
      </c>
      <c r="E10" s="21" t="s">
        <v>146</v>
      </c>
      <c r="F10" s="21" t="s">
        <v>256</v>
      </c>
      <c r="G10" s="21" t="s">
        <v>257</v>
      </c>
      <c r="H10" s="23">
        <v>1306956</v>
      </c>
      <c r="I10" s="23">
        <v>1306956</v>
      </c>
      <c r="J10" s="23"/>
      <c r="K10" s="23"/>
      <c r="L10" s="23">
        <v>1306956</v>
      </c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</row>
    <row r="11" ht="21" customHeight="1" spans="1:23">
      <c r="A11" s="24"/>
      <c r="B11" s="21" t="s">
        <v>258</v>
      </c>
      <c r="C11" s="21" t="s">
        <v>259</v>
      </c>
      <c r="D11" s="21" t="s">
        <v>94</v>
      </c>
      <c r="E11" s="21" t="s">
        <v>95</v>
      </c>
      <c r="F11" s="21" t="s">
        <v>256</v>
      </c>
      <c r="G11" s="21" t="s">
        <v>257</v>
      </c>
      <c r="H11" s="23">
        <v>882060</v>
      </c>
      <c r="I11" s="23">
        <v>882060</v>
      </c>
      <c r="J11" s="23"/>
      <c r="K11" s="23"/>
      <c r="L11" s="23">
        <v>882060</v>
      </c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</row>
    <row r="12" ht="21" customHeight="1" spans="1:23">
      <c r="A12" s="24"/>
      <c r="B12" s="21" t="s">
        <v>258</v>
      </c>
      <c r="C12" s="21" t="s">
        <v>259</v>
      </c>
      <c r="D12" s="21" t="s">
        <v>100</v>
      </c>
      <c r="E12" s="21" t="s">
        <v>95</v>
      </c>
      <c r="F12" s="21" t="s">
        <v>256</v>
      </c>
      <c r="G12" s="21" t="s">
        <v>257</v>
      </c>
      <c r="H12" s="23">
        <v>94944</v>
      </c>
      <c r="I12" s="23">
        <v>94944</v>
      </c>
      <c r="J12" s="23"/>
      <c r="K12" s="23"/>
      <c r="L12" s="23">
        <v>94944</v>
      </c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</row>
    <row r="13" ht="21" customHeight="1" spans="1:23">
      <c r="A13" s="24"/>
      <c r="B13" s="21" t="s">
        <v>254</v>
      </c>
      <c r="C13" s="21" t="s">
        <v>255</v>
      </c>
      <c r="D13" s="21" t="s">
        <v>145</v>
      </c>
      <c r="E13" s="21" t="s">
        <v>146</v>
      </c>
      <c r="F13" s="21" t="s">
        <v>260</v>
      </c>
      <c r="G13" s="21" t="s">
        <v>261</v>
      </c>
      <c r="H13" s="23">
        <v>219456</v>
      </c>
      <c r="I13" s="23">
        <v>219456</v>
      </c>
      <c r="J13" s="23"/>
      <c r="K13" s="23"/>
      <c r="L13" s="23">
        <v>219456</v>
      </c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</row>
    <row r="14" ht="21" customHeight="1" spans="1:23">
      <c r="A14" s="24"/>
      <c r="B14" s="21" t="s">
        <v>258</v>
      </c>
      <c r="C14" s="21" t="s">
        <v>259</v>
      </c>
      <c r="D14" s="21" t="s">
        <v>94</v>
      </c>
      <c r="E14" s="21" t="s">
        <v>95</v>
      </c>
      <c r="F14" s="21" t="s">
        <v>260</v>
      </c>
      <c r="G14" s="21" t="s">
        <v>261</v>
      </c>
      <c r="H14" s="23">
        <v>1315383.72</v>
      </c>
      <c r="I14" s="23">
        <v>1315383.72</v>
      </c>
      <c r="J14" s="23"/>
      <c r="K14" s="23"/>
      <c r="L14" s="23">
        <v>1315383.72</v>
      </c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</row>
    <row r="15" ht="21" customHeight="1" spans="1:23">
      <c r="A15" s="24"/>
      <c r="B15" s="21" t="s">
        <v>258</v>
      </c>
      <c r="C15" s="21" t="s">
        <v>259</v>
      </c>
      <c r="D15" s="21" t="s">
        <v>100</v>
      </c>
      <c r="E15" s="21" t="s">
        <v>95</v>
      </c>
      <c r="F15" s="21" t="s">
        <v>260</v>
      </c>
      <c r="G15" s="21" t="s">
        <v>261</v>
      </c>
      <c r="H15" s="23">
        <v>154201.68</v>
      </c>
      <c r="I15" s="23">
        <v>154201.68</v>
      </c>
      <c r="J15" s="23"/>
      <c r="K15" s="23"/>
      <c r="L15" s="23">
        <v>154201.68</v>
      </c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</row>
    <row r="16" ht="21" customHeight="1" spans="1:23">
      <c r="A16" s="24"/>
      <c r="B16" s="21" t="s">
        <v>254</v>
      </c>
      <c r="C16" s="21" t="s">
        <v>255</v>
      </c>
      <c r="D16" s="21" t="s">
        <v>145</v>
      </c>
      <c r="E16" s="21" t="s">
        <v>146</v>
      </c>
      <c r="F16" s="21" t="s">
        <v>260</v>
      </c>
      <c r="G16" s="21" t="s">
        <v>261</v>
      </c>
      <c r="H16" s="23">
        <v>192000</v>
      </c>
      <c r="I16" s="23">
        <v>192000</v>
      </c>
      <c r="J16" s="23"/>
      <c r="K16" s="23"/>
      <c r="L16" s="23">
        <v>192000</v>
      </c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</row>
    <row r="17" ht="21" customHeight="1" spans="1:23">
      <c r="A17" s="24"/>
      <c r="B17" s="21" t="s">
        <v>254</v>
      </c>
      <c r="C17" s="21" t="s">
        <v>255</v>
      </c>
      <c r="D17" s="21" t="s">
        <v>145</v>
      </c>
      <c r="E17" s="21" t="s">
        <v>146</v>
      </c>
      <c r="F17" s="21" t="s">
        <v>260</v>
      </c>
      <c r="G17" s="21" t="s">
        <v>261</v>
      </c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</row>
    <row r="18" ht="21" customHeight="1" spans="1:23">
      <c r="A18" s="24"/>
      <c r="B18" s="21" t="s">
        <v>258</v>
      </c>
      <c r="C18" s="21" t="s">
        <v>259</v>
      </c>
      <c r="D18" s="21" t="s">
        <v>94</v>
      </c>
      <c r="E18" s="21" t="s">
        <v>95</v>
      </c>
      <c r="F18" s="21" t="s">
        <v>260</v>
      </c>
      <c r="G18" s="21" t="s">
        <v>261</v>
      </c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</row>
    <row r="19" ht="21" customHeight="1" spans="1:23">
      <c r="A19" s="24"/>
      <c r="B19" s="21" t="s">
        <v>258</v>
      </c>
      <c r="C19" s="21" t="s">
        <v>259</v>
      </c>
      <c r="D19" s="21" t="s">
        <v>100</v>
      </c>
      <c r="E19" s="21" t="s">
        <v>95</v>
      </c>
      <c r="F19" s="21" t="s">
        <v>260</v>
      </c>
      <c r="G19" s="21" t="s">
        <v>261</v>
      </c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</row>
    <row r="20" ht="21" customHeight="1" spans="1:23">
      <c r="A20" s="24"/>
      <c r="B20" s="21" t="s">
        <v>258</v>
      </c>
      <c r="C20" s="21" t="s">
        <v>259</v>
      </c>
      <c r="D20" s="21" t="s">
        <v>94</v>
      </c>
      <c r="E20" s="21" t="s">
        <v>95</v>
      </c>
      <c r="F20" s="21" t="s">
        <v>260</v>
      </c>
      <c r="G20" s="21" t="s">
        <v>261</v>
      </c>
      <c r="H20" s="23">
        <v>162000</v>
      </c>
      <c r="I20" s="23">
        <v>162000</v>
      </c>
      <c r="J20" s="23"/>
      <c r="K20" s="23"/>
      <c r="L20" s="23">
        <v>162000</v>
      </c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</row>
    <row r="21" ht="21" customHeight="1" spans="1:23">
      <c r="A21" s="24"/>
      <c r="B21" s="21" t="s">
        <v>258</v>
      </c>
      <c r="C21" s="21" t="s">
        <v>259</v>
      </c>
      <c r="D21" s="21" t="s">
        <v>94</v>
      </c>
      <c r="E21" s="21" t="s">
        <v>95</v>
      </c>
      <c r="F21" s="21" t="s">
        <v>262</v>
      </c>
      <c r="G21" s="21" t="s">
        <v>263</v>
      </c>
      <c r="H21" s="23">
        <v>73505</v>
      </c>
      <c r="I21" s="23">
        <v>73505</v>
      </c>
      <c r="J21" s="23"/>
      <c r="K21" s="23"/>
      <c r="L21" s="23">
        <v>73505</v>
      </c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</row>
    <row r="22" ht="21" customHeight="1" spans="1:23">
      <c r="A22" s="24"/>
      <c r="B22" s="21" t="s">
        <v>258</v>
      </c>
      <c r="C22" s="21" t="s">
        <v>259</v>
      </c>
      <c r="D22" s="21" t="s">
        <v>100</v>
      </c>
      <c r="E22" s="21" t="s">
        <v>95</v>
      </c>
      <c r="F22" s="21" t="s">
        <v>262</v>
      </c>
      <c r="G22" s="21" t="s">
        <v>263</v>
      </c>
      <c r="H22" s="23">
        <v>7912</v>
      </c>
      <c r="I22" s="23">
        <v>7912</v>
      </c>
      <c r="J22" s="23"/>
      <c r="K22" s="23"/>
      <c r="L22" s="23">
        <v>7912</v>
      </c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</row>
    <row r="23" ht="21" customHeight="1" spans="1:23">
      <c r="A23" s="24"/>
      <c r="B23" s="21" t="s">
        <v>264</v>
      </c>
      <c r="C23" s="21" t="s">
        <v>265</v>
      </c>
      <c r="D23" s="21" t="s">
        <v>94</v>
      </c>
      <c r="E23" s="21" t="s">
        <v>95</v>
      </c>
      <c r="F23" s="21" t="s">
        <v>262</v>
      </c>
      <c r="G23" s="21" t="s">
        <v>263</v>
      </c>
      <c r="H23" s="23">
        <v>410520</v>
      </c>
      <c r="I23" s="23">
        <v>410520</v>
      </c>
      <c r="J23" s="23"/>
      <c r="K23" s="23"/>
      <c r="L23" s="23">
        <v>410520</v>
      </c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</row>
    <row r="24" ht="21" customHeight="1" spans="1:23">
      <c r="A24" s="24"/>
      <c r="B24" s="21" t="s">
        <v>264</v>
      </c>
      <c r="C24" s="21" t="s">
        <v>265</v>
      </c>
      <c r="D24" s="21" t="s">
        <v>100</v>
      </c>
      <c r="E24" s="21" t="s">
        <v>95</v>
      </c>
      <c r="F24" s="21" t="s">
        <v>262</v>
      </c>
      <c r="G24" s="21" t="s">
        <v>263</v>
      </c>
      <c r="H24" s="23">
        <v>49320</v>
      </c>
      <c r="I24" s="23">
        <v>49320</v>
      </c>
      <c r="J24" s="23"/>
      <c r="K24" s="23"/>
      <c r="L24" s="23">
        <v>49320</v>
      </c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</row>
    <row r="25" ht="21" customHeight="1" spans="1:23">
      <c r="A25" s="24"/>
      <c r="B25" s="21" t="s">
        <v>266</v>
      </c>
      <c r="C25" s="21" t="s">
        <v>267</v>
      </c>
      <c r="D25" s="21" t="s">
        <v>145</v>
      </c>
      <c r="E25" s="21" t="s">
        <v>146</v>
      </c>
      <c r="F25" s="21" t="s">
        <v>268</v>
      </c>
      <c r="G25" s="21" t="s">
        <v>269</v>
      </c>
      <c r="H25" s="23">
        <v>612000</v>
      </c>
      <c r="I25" s="23">
        <v>612000</v>
      </c>
      <c r="J25" s="23"/>
      <c r="K25" s="23"/>
      <c r="L25" s="23">
        <v>612000</v>
      </c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</row>
    <row r="26" ht="21" customHeight="1" spans="1:23">
      <c r="A26" s="24"/>
      <c r="B26" s="21" t="s">
        <v>254</v>
      </c>
      <c r="C26" s="21" t="s">
        <v>255</v>
      </c>
      <c r="D26" s="21" t="s">
        <v>145</v>
      </c>
      <c r="E26" s="21" t="s">
        <v>146</v>
      </c>
      <c r="F26" s="21" t="s">
        <v>268</v>
      </c>
      <c r="G26" s="21" t="s">
        <v>269</v>
      </c>
      <c r="H26" s="23">
        <v>1015445.04</v>
      </c>
      <c r="I26" s="23">
        <v>1015445.04</v>
      </c>
      <c r="J26" s="23"/>
      <c r="K26" s="23"/>
      <c r="L26" s="23">
        <v>1015445.04</v>
      </c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</row>
    <row r="27" ht="21" customHeight="1" spans="1:23">
      <c r="A27" s="24"/>
      <c r="B27" s="21" t="s">
        <v>254</v>
      </c>
      <c r="C27" s="21" t="s">
        <v>255</v>
      </c>
      <c r="D27" s="21" t="s">
        <v>145</v>
      </c>
      <c r="E27" s="21" t="s">
        <v>146</v>
      </c>
      <c r="F27" s="21" t="s">
        <v>268</v>
      </c>
      <c r="G27" s="21" t="s">
        <v>269</v>
      </c>
      <c r="H27" s="23">
        <v>365160</v>
      </c>
      <c r="I27" s="23">
        <v>365160</v>
      </c>
      <c r="J27" s="23"/>
      <c r="K27" s="23"/>
      <c r="L27" s="23">
        <v>365160</v>
      </c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</row>
    <row r="28" ht="21" customHeight="1" spans="1:23">
      <c r="A28" s="24"/>
      <c r="B28" s="21" t="s">
        <v>270</v>
      </c>
      <c r="C28" s="21" t="s">
        <v>271</v>
      </c>
      <c r="D28" s="21" t="s">
        <v>123</v>
      </c>
      <c r="E28" s="21" t="s">
        <v>124</v>
      </c>
      <c r="F28" s="21" t="s">
        <v>272</v>
      </c>
      <c r="G28" s="21" t="s">
        <v>273</v>
      </c>
      <c r="H28" s="23">
        <v>930151.43</v>
      </c>
      <c r="I28" s="23">
        <v>930151.43</v>
      </c>
      <c r="J28" s="23"/>
      <c r="K28" s="23"/>
      <c r="L28" s="23">
        <v>930151.43</v>
      </c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</row>
    <row r="29" ht="21" customHeight="1" spans="1:23">
      <c r="A29" s="24"/>
      <c r="B29" s="21" t="s">
        <v>270</v>
      </c>
      <c r="C29" s="21" t="s">
        <v>271</v>
      </c>
      <c r="D29" s="21" t="s">
        <v>274</v>
      </c>
      <c r="E29" s="21" t="s">
        <v>275</v>
      </c>
      <c r="F29" s="21" t="s">
        <v>276</v>
      </c>
      <c r="G29" s="21" t="s">
        <v>277</v>
      </c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</row>
    <row r="30" ht="21" customHeight="1" spans="1:23">
      <c r="A30" s="24"/>
      <c r="B30" s="21" t="s">
        <v>270</v>
      </c>
      <c r="C30" s="21" t="s">
        <v>271</v>
      </c>
      <c r="D30" s="21" t="s">
        <v>137</v>
      </c>
      <c r="E30" s="21" t="s">
        <v>138</v>
      </c>
      <c r="F30" s="21" t="s">
        <v>278</v>
      </c>
      <c r="G30" s="21" t="s">
        <v>279</v>
      </c>
      <c r="H30" s="23">
        <v>412754.7</v>
      </c>
      <c r="I30" s="23">
        <v>412754.7</v>
      </c>
      <c r="J30" s="23"/>
      <c r="K30" s="23"/>
      <c r="L30" s="23">
        <v>412754.7</v>
      </c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</row>
    <row r="31" ht="21" customHeight="1" spans="1:23">
      <c r="A31" s="24"/>
      <c r="B31" s="21" t="s">
        <v>270</v>
      </c>
      <c r="C31" s="21" t="s">
        <v>271</v>
      </c>
      <c r="D31" s="21" t="s">
        <v>280</v>
      </c>
      <c r="E31" s="21" t="s">
        <v>281</v>
      </c>
      <c r="F31" s="21" t="s">
        <v>278</v>
      </c>
      <c r="G31" s="21" t="s">
        <v>279</v>
      </c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</row>
    <row r="32" ht="21" customHeight="1" spans="1:23">
      <c r="A32" s="24"/>
      <c r="B32" s="21" t="s">
        <v>270</v>
      </c>
      <c r="C32" s="21" t="s">
        <v>271</v>
      </c>
      <c r="D32" s="21" t="s">
        <v>94</v>
      </c>
      <c r="E32" s="21" t="s">
        <v>95</v>
      </c>
      <c r="F32" s="21" t="s">
        <v>282</v>
      </c>
      <c r="G32" s="21" t="s">
        <v>283</v>
      </c>
      <c r="H32" s="23">
        <v>20349.12</v>
      </c>
      <c r="I32" s="23">
        <v>20349.12</v>
      </c>
      <c r="J32" s="23"/>
      <c r="K32" s="23"/>
      <c r="L32" s="23">
        <v>20349.12</v>
      </c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</row>
    <row r="33" ht="21" customHeight="1" spans="1:23">
      <c r="A33" s="24"/>
      <c r="B33" s="21" t="s">
        <v>270</v>
      </c>
      <c r="C33" s="21" t="s">
        <v>271</v>
      </c>
      <c r="D33" s="21" t="s">
        <v>139</v>
      </c>
      <c r="E33" s="21" t="s">
        <v>140</v>
      </c>
      <c r="F33" s="21" t="s">
        <v>282</v>
      </c>
      <c r="G33" s="21" t="s">
        <v>283</v>
      </c>
      <c r="H33" s="23">
        <v>11626.89</v>
      </c>
      <c r="I33" s="23">
        <v>11626.89</v>
      </c>
      <c r="J33" s="23"/>
      <c r="K33" s="23"/>
      <c r="L33" s="23">
        <v>11626.89</v>
      </c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</row>
    <row r="34" ht="21" customHeight="1" spans="1:23">
      <c r="A34" s="24"/>
      <c r="B34" s="21" t="s">
        <v>270</v>
      </c>
      <c r="C34" s="21" t="s">
        <v>271</v>
      </c>
      <c r="D34" s="21" t="s">
        <v>139</v>
      </c>
      <c r="E34" s="21" t="s">
        <v>140</v>
      </c>
      <c r="F34" s="21" t="s">
        <v>282</v>
      </c>
      <c r="G34" s="21" t="s">
        <v>283</v>
      </c>
      <c r="H34" s="23">
        <v>27590</v>
      </c>
      <c r="I34" s="23">
        <v>27590</v>
      </c>
      <c r="J34" s="23"/>
      <c r="K34" s="23"/>
      <c r="L34" s="23">
        <v>27590</v>
      </c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</row>
    <row r="35" ht="21" customHeight="1" spans="1:23">
      <c r="A35" s="24"/>
      <c r="B35" s="21" t="s">
        <v>284</v>
      </c>
      <c r="C35" s="21" t="s">
        <v>162</v>
      </c>
      <c r="D35" s="21" t="s">
        <v>161</v>
      </c>
      <c r="E35" s="21" t="s">
        <v>162</v>
      </c>
      <c r="F35" s="21" t="s">
        <v>285</v>
      </c>
      <c r="G35" s="21" t="s">
        <v>162</v>
      </c>
      <c r="H35" s="23">
        <v>697613.57</v>
      </c>
      <c r="I35" s="23">
        <v>697613.57</v>
      </c>
      <c r="J35" s="23"/>
      <c r="K35" s="23"/>
      <c r="L35" s="23">
        <v>697613.57</v>
      </c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</row>
    <row r="36" ht="21" customHeight="1" spans="1:23">
      <c r="A36" s="24"/>
      <c r="B36" s="21" t="s">
        <v>286</v>
      </c>
      <c r="C36" s="21" t="s">
        <v>287</v>
      </c>
      <c r="D36" s="21" t="s">
        <v>94</v>
      </c>
      <c r="E36" s="21" t="s">
        <v>95</v>
      </c>
      <c r="F36" s="21" t="s">
        <v>288</v>
      </c>
      <c r="G36" s="21" t="s">
        <v>289</v>
      </c>
      <c r="H36" s="23">
        <v>245952</v>
      </c>
      <c r="I36" s="23">
        <v>245952</v>
      </c>
      <c r="J36" s="23"/>
      <c r="K36" s="23"/>
      <c r="L36" s="23">
        <v>245952</v>
      </c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</row>
    <row r="37" ht="21" customHeight="1" spans="1:23">
      <c r="A37" s="24"/>
      <c r="B37" s="21" t="s">
        <v>290</v>
      </c>
      <c r="C37" s="21" t="s">
        <v>291</v>
      </c>
      <c r="D37" s="21" t="s">
        <v>94</v>
      </c>
      <c r="E37" s="21" t="s">
        <v>95</v>
      </c>
      <c r="F37" s="21" t="s">
        <v>292</v>
      </c>
      <c r="G37" s="21" t="s">
        <v>293</v>
      </c>
      <c r="H37" s="23">
        <v>15000</v>
      </c>
      <c r="I37" s="23">
        <v>15000</v>
      </c>
      <c r="J37" s="23"/>
      <c r="K37" s="23"/>
      <c r="L37" s="23">
        <v>15000</v>
      </c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</row>
    <row r="38" ht="21" customHeight="1" spans="1:23">
      <c r="A38" s="24"/>
      <c r="B38" s="21" t="s">
        <v>290</v>
      </c>
      <c r="C38" s="21" t="s">
        <v>291</v>
      </c>
      <c r="D38" s="21" t="s">
        <v>94</v>
      </c>
      <c r="E38" s="21" t="s">
        <v>95</v>
      </c>
      <c r="F38" s="21" t="s">
        <v>294</v>
      </c>
      <c r="G38" s="21" t="s">
        <v>295</v>
      </c>
      <c r="H38" s="23">
        <v>20000</v>
      </c>
      <c r="I38" s="23">
        <v>20000</v>
      </c>
      <c r="J38" s="23"/>
      <c r="K38" s="23"/>
      <c r="L38" s="23">
        <v>20000</v>
      </c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</row>
    <row r="39" ht="21" customHeight="1" spans="1:23">
      <c r="A39" s="24"/>
      <c r="B39" s="21" t="s">
        <v>290</v>
      </c>
      <c r="C39" s="21" t="s">
        <v>291</v>
      </c>
      <c r="D39" s="21" t="s">
        <v>94</v>
      </c>
      <c r="E39" s="21" t="s">
        <v>95</v>
      </c>
      <c r="F39" s="21" t="s">
        <v>296</v>
      </c>
      <c r="G39" s="21" t="s">
        <v>297</v>
      </c>
      <c r="H39" s="23">
        <v>20000</v>
      </c>
      <c r="I39" s="23">
        <v>20000</v>
      </c>
      <c r="J39" s="23"/>
      <c r="K39" s="23"/>
      <c r="L39" s="23">
        <v>20000</v>
      </c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</row>
    <row r="40" ht="21" customHeight="1" spans="1:23">
      <c r="A40" s="24"/>
      <c r="B40" s="21" t="s">
        <v>290</v>
      </c>
      <c r="C40" s="21" t="s">
        <v>291</v>
      </c>
      <c r="D40" s="21" t="s">
        <v>94</v>
      </c>
      <c r="E40" s="21" t="s">
        <v>95</v>
      </c>
      <c r="F40" s="21" t="s">
        <v>298</v>
      </c>
      <c r="G40" s="21" t="s">
        <v>299</v>
      </c>
      <c r="H40" s="23">
        <v>15000</v>
      </c>
      <c r="I40" s="23">
        <v>15000</v>
      </c>
      <c r="J40" s="23"/>
      <c r="K40" s="23"/>
      <c r="L40" s="23">
        <v>15000</v>
      </c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</row>
    <row r="41" ht="21" customHeight="1" spans="1:23">
      <c r="A41" s="24"/>
      <c r="B41" s="21" t="s">
        <v>290</v>
      </c>
      <c r="C41" s="21" t="s">
        <v>291</v>
      </c>
      <c r="D41" s="21" t="s">
        <v>94</v>
      </c>
      <c r="E41" s="21" t="s">
        <v>95</v>
      </c>
      <c r="F41" s="21" t="s">
        <v>300</v>
      </c>
      <c r="G41" s="21" t="s">
        <v>301</v>
      </c>
      <c r="H41" s="23">
        <v>10000</v>
      </c>
      <c r="I41" s="23">
        <v>10000</v>
      </c>
      <c r="J41" s="23"/>
      <c r="K41" s="23"/>
      <c r="L41" s="23">
        <v>10000</v>
      </c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</row>
    <row r="42" ht="21" customHeight="1" spans="1:23">
      <c r="A42" s="24"/>
      <c r="B42" s="21" t="s">
        <v>302</v>
      </c>
      <c r="C42" s="21" t="s">
        <v>303</v>
      </c>
      <c r="D42" s="21" t="s">
        <v>94</v>
      </c>
      <c r="E42" s="21" t="s">
        <v>95</v>
      </c>
      <c r="F42" s="21" t="s">
        <v>304</v>
      </c>
      <c r="G42" s="21" t="s">
        <v>229</v>
      </c>
      <c r="H42" s="23">
        <v>5000</v>
      </c>
      <c r="I42" s="23">
        <v>5000</v>
      </c>
      <c r="J42" s="23"/>
      <c r="K42" s="23"/>
      <c r="L42" s="23">
        <v>5000</v>
      </c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</row>
    <row r="43" ht="21" customHeight="1" spans="1:23">
      <c r="A43" s="24"/>
      <c r="B43" s="21" t="s">
        <v>290</v>
      </c>
      <c r="C43" s="21" t="s">
        <v>291</v>
      </c>
      <c r="D43" s="21" t="s">
        <v>94</v>
      </c>
      <c r="E43" s="21" t="s">
        <v>95</v>
      </c>
      <c r="F43" s="21" t="s">
        <v>305</v>
      </c>
      <c r="G43" s="21" t="s">
        <v>306</v>
      </c>
      <c r="H43" s="23">
        <v>90000</v>
      </c>
      <c r="I43" s="23">
        <v>90000</v>
      </c>
      <c r="J43" s="23"/>
      <c r="K43" s="23"/>
      <c r="L43" s="23">
        <v>90000</v>
      </c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</row>
    <row r="44" ht="21" customHeight="1" spans="1:23">
      <c r="A44" s="24"/>
      <c r="B44" s="21" t="s">
        <v>290</v>
      </c>
      <c r="C44" s="21" t="s">
        <v>291</v>
      </c>
      <c r="D44" s="21" t="s">
        <v>94</v>
      </c>
      <c r="E44" s="21" t="s">
        <v>95</v>
      </c>
      <c r="F44" s="21" t="s">
        <v>307</v>
      </c>
      <c r="G44" s="21" t="s">
        <v>308</v>
      </c>
      <c r="H44" s="23">
        <v>29000</v>
      </c>
      <c r="I44" s="23">
        <v>29000</v>
      </c>
      <c r="J44" s="23"/>
      <c r="K44" s="23"/>
      <c r="L44" s="23">
        <v>29000</v>
      </c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</row>
    <row r="45" ht="21" customHeight="1" spans="1:23">
      <c r="A45" s="24"/>
      <c r="B45" s="21" t="s">
        <v>309</v>
      </c>
      <c r="C45" s="21" t="s">
        <v>310</v>
      </c>
      <c r="D45" s="21" t="s">
        <v>94</v>
      </c>
      <c r="E45" s="21" t="s">
        <v>95</v>
      </c>
      <c r="F45" s="21" t="s">
        <v>311</v>
      </c>
      <c r="G45" s="21" t="s">
        <v>310</v>
      </c>
      <c r="H45" s="23">
        <v>45679.2</v>
      </c>
      <c r="I45" s="23">
        <v>45679.2</v>
      </c>
      <c r="J45" s="23"/>
      <c r="K45" s="23"/>
      <c r="L45" s="23">
        <v>45679.2</v>
      </c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</row>
    <row r="46" ht="21" customHeight="1" spans="1:23">
      <c r="A46" s="24"/>
      <c r="B46" s="21" t="s">
        <v>312</v>
      </c>
      <c r="C46" s="21" t="s">
        <v>313</v>
      </c>
      <c r="D46" s="21" t="s">
        <v>94</v>
      </c>
      <c r="E46" s="21" t="s">
        <v>95</v>
      </c>
      <c r="F46" s="21" t="s">
        <v>314</v>
      </c>
      <c r="G46" s="21" t="s">
        <v>313</v>
      </c>
      <c r="H46" s="23">
        <v>36000</v>
      </c>
      <c r="I46" s="23">
        <v>36000</v>
      </c>
      <c r="J46" s="23"/>
      <c r="K46" s="23"/>
      <c r="L46" s="23">
        <v>36000</v>
      </c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</row>
    <row r="47" ht="21" customHeight="1" spans="1:23">
      <c r="A47" s="24"/>
      <c r="B47" s="21" t="s">
        <v>315</v>
      </c>
      <c r="C47" s="21" t="s">
        <v>316</v>
      </c>
      <c r="D47" s="21" t="s">
        <v>94</v>
      </c>
      <c r="E47" s="21" t="s">
        <v>95</v>
      </c>
      <c r="F47" s="21" t="s">
        <v>317</v>
      </c>
      <c r="G47" s="21" t="s">
        <v>318</v>
      </c>
      <c r="H47" s="23">
        <v>216000</v>
      </c>
      <c r="I47" s="23">
        <v>216000</v>
      </c>
      <c r="J47" s="23"/>
      <c r="K47" s="23"/>
      <c r="L47" s="23">
        <v>216000</v>
      </c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</row>
    <row r="48" ht="21" customHeight="1" spans="1:23">
      <c r="A48" s="24"/>
      <c r="B48" s="21" t="s">
        <v>315</v>
      </c>
      <c r="C48" s="21" t="s">
        <v>316</v>
      </c>
      <c r="D48" s="21" t="s">
        <v>100</v>
      </c>
      <c r="E48" s="21" t="s">
        <v>95</v>
      </c>
      <c r="F48" s="21" t="s">
        <v>317</v>
      </c>
      <c r="G48" s="21" t="s">
        <v>318</v>
      </c>
      <c r="H48" s="23">
        <v>27000</v>
      </c>
      <c r="I48" s="23">
        <v>27000</v>
      </c>
      <c r="J48" s="23"/>
      <c r="K48" s="23"/>
      <c r="L48" s="23">
        <v>27000</v>
      </c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</row>
    <row r="49" ht="21" customHeight="1" spans="1:23">
      <c r="A49" s="24"/>
      <c r="B49" s="21" t="s">
        <v>319</v>
      </c>
      <c r="C49" s="21" t="s">
        <v>320</v>
      </c>
      <c r="D49" s="21" t="s">
        <v>121</v>
      </c>
      <c r="E49" s="21" t="s">
        <v>122</v>
      </c>
      <c r="F49" s="21" t="s">
        <v>321</v>
      </c>
      <c r="G49" s="21" t="s">
        <v>322</v>
      </c>
      <c r="H49" s="23">
        <v>14000</v>
      </c>
      <c r="I49" s="23">
        <v>14000</v>
      </c>
      <c r="J49" s="23"/>
      <c r="K49" s="23"/>
      <c r="L49" s="23">
        <v>14000</v>
      </c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</row>
    <row r="50" ht="21" customHeight="1" spans="1:23">
      <c r="A50" s="24"/>
      <c r="B50" s="21" t="s">
        <v>323</v>
      </c>
      <c r="C50" s="21" t="s">
        <v>324</v>
      </c>
      <c r="D50" s="21" t="s">
        <v>121</v>
      </c>
      <c r="E50" s="21" t="s">
        <v>122</v>
      </c>
      <c r="F50" s="21" t="s">
        <v>325</v>
      </c>
      <c r="G50" s="21" t="s">
        <v>324</v>
      </c>
      <c r="H50" s="23">
        <v>603815.4</v>
      </c>
      <c r="I50" s="23">
        <v>603815.4</v>
      </c>
      <c r="J50" s="23"/>
      <c r="K50" s="23"/>
      <c r="L50" s="23">
        <v>603815.4</v>
      </c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</row>
    <row r="51" ht="21" customHeight="1" spans="1:23">
      <c r="A51" s="24"/>
      <c r="B51" s="21" t="s">
        <v>326</v>
      </c>
      <c r="C51" s="21" t="s">
        <v>327</v>
      </c>
      <c r="D51" s="21" t="s">
        <v>94</v>
      </c>
      <c r="E51" s="21" t="s">
        <v>95</v>
      </c>
      <c r="F51" s="21" t="s">
        <v>328</v>
      </c>
      <c r="G51" s="21" t="s">
        <v>327</v>
      </c>
      <c r="H51" s="23">
        <v>2400</v>
      </c>
      <c r="I51" s="23">
        <v>2400</v>
      </c>
      <c r="J51" s="23"/>
      <c r="K51" s="23"/>
      <c r="L51" s="23">
        <v>2400</v>
      </c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</row>
    <row r="52" ht="21" customHeight="1" spans="1:23">
      <c r="A52" s="24"/>
      <c r="B52" s="21" t="s">
        <v>326</v>
      </c>
      <c r="C52" s="21" t="s">
        <v>327</v>
      </c>
      <c r="D52" s="21" t="s">
        <v>117</v>
      </c>
      <c r="E52" s="21" t="s">
        <v>118</v>
      </c>
      <c r="F52" s="21" t="s">
        <v>328</v>
      </c>
      <c r="G52" s="21" t="s">
        <v>327</v>
      </c>
      <c r="H52" s="23">
        <v>9960</v>
      </c>
      <c r="I52" s="23">
        <v>9960</v>
      </c>
      <c r="J52" s="23"/>
      <c r="K52" s="23"/>
      <c r="L52" s="23">
        <v>9960</v>
      </c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</row>
    <row r="53" ht="21" customHeight="1" spans="1:23">
      <c r="A53" s="24"/>
      <c r="B53" s="21" t="s">
        <v>326</v>
      </c>
      <c r="C53" s="21" t="s">
        <v>327</v>
      </c>
      <c r="D53" s="21" t="s">
        <v>133</v>
      </c>
      <c r="E53" s="21" t="s">
        <v>134</v>
      </c>
      <c r="F53" s="21" t="s">
        <v>328</v>
      </c>
      <c r="G53" s="21" t="s">
        <v>327</v>
      </c>
      <c r="H53" s="23">
        <v>7200</v>
      </c>
      <c r="I53" s="23">
        <v>7200</v>
      </c>
      <c r="J53" s="23"/>
      <c r="K53" s="23"/>
      <c r="L53" s="23">
        <v>7200</v>
      </c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</row>
    <row r="54" ht="21" customHeight="1" spans="1:23">
      <c r="A54" s="24"/>
      <c r="B54" s="21" t="s">
        <v>326</v>
      </c>
      <c r="C54" s="21" t="s">
        <v>327</v>
      </c>
      <c r="D54" s="21" t="s">
        <v>145</v>
      </c>
      <c r="E54" s="21" t="s">
        <v>146</v>
      </c>
      <c r="F54" s="21" t="s">
        <v>328</v>
      </c>
      <c r="G54" s="21" t="s">
        <v>327</v>
      </c>
      <c r="H54" s="23">
        <v>46200</v>
      </c>
      <c r="I54" s="23">
        <v>46200</v>
      </c>
      <c r="J54" s="23"/>
      <c r="K54" s="23"/>
      <c r="L54" s="23">
        <v>46200</v>
      </c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</row>
    <row r="55" ht="21" customHeight="1" spans="1:23">
      <c r="A55" s="24"/>
      <c r="B55" s="21" t="s">
        <v>329</v>
      </c>
      <c r="C55" s="21" t="s">
        <v>330</v>
      </c>
      <c r="D55" s="21" t="s">
        <v>127</v>
      </c>
      <c r="E55" s="21" t="s">
        <v>128</v>
      </c>
      <c r="F55" s="21" t="s">
        <v>328</v>
      </c>
      <c r="G55" s="21" t="s">
        <v>327</v>
      </c>
      <c r="H55" s="23">
        <v>19788</v>
      </c>
      <c r="I55" s="23">
        <v>19788</v>
      </c>
      <c r="J55" s="23"/>
      <c r="K55" s="23"/>
      <c r="L55" s="23">
        <v>19788</v>
      </c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</row>
    <row r="56" ht="21" customHeight="1" spans="1:23">
      <c r="A56" s="34" t="s">
        <v>175</v>
      </c>
      <c r="B56" s="141"/>
      <c r="C56" s="141"/>
      <c r="D56" s="141"/>
      <c r="E56" s="141"/>
      <c r="F56" s="141"/>
      <c r="G56" s="142"/>
      <c r="H56" s="23">
        <v>10438943.75</v>
      </c>
      <c r="I56" s="23">
        <v>10438943.75</v>
      </c>
      <c r="J56" s="23"/>
      <c r="K56" s="23"/>
      <c r="L56" s="23">
        <v>10438943.75</v>
      </c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</row>
  </sheetData>
  <mergeCells count="30">
    <mergeCell ref="A2:W2"/>
    <mergeCell ref="A3:G3"/>
    <mergeCell ref="H4:W4"/>
    <mergeCell ref="I5:M5"/>
    <mergeCell ref="N5:P5"/>
    <mergeCell ref="R5:W5"/>
    <mergeCell ref="A56:G56"/>
    <mergeCell ref="A4:A7"/>
    <mergeCell ref="B4:B7"/>
    <mergeCell ref="C4:C7"/>
    <mergeCell ref="D4:D7"/>
    <mergeCell ref="E4:E7"/>
    <mergeCell ref="F4:F7"/>
    <mergeCell ref="G4:G7"/>
    <mergeCell ref="H5:H7"/>
    <mergeCell ref="I6:I7"/>
    <mergeCell ref="J6:J7"/>
    <mergeCell ref="K6:K7"/>
    <mergeCell ref="L6:L7"/>
    <mergeCell ref="M6:M7"/>
    <mergeCell ref="N6:N7"/>
    <mergeCell ref="O6:O7"/>
    <mergeCell ref="P6:P7"/>
    <mergeCell ref="Q5:Q7"/>
    <mergeCell ref="R6:R7"/>
    <mergeCell ref="S6:S7"/>
    <mergeCell ref="T6:T7"/>
    <mergeCell ref="U6:U7"/>
    <mergeCell ref="V6:V7"/>
    <mergeCell ref="W6:W7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58"/>
  <sheetViews>
    <sheetView showZeros="0" topLeftCell="A32" workbookViewId="0">
      <selection activeCell="F23" sqref="F23"/>
    </sheetView>
  </sheetViews>
  <sheetFormatPr defaultColWidth="9.14285714285714" defaultRowHeight="14.25" customHeight="1"/>
  <cols>
    <col min="1" max="1" width="12.4190476190476" customWidth="1"/>
    <col min="2" max="2" width="30.4380952380952" customWidth="1"/>
    <col min="3" max="3" width="32.847619047619" customWidth="1"/>
    <col min="4" max="4" width="23.847619047619" customWidth="1"/>
    <col min="5" max="5" width="11.1428571428571" customWidth="1"/>
    <col min="6" max="6" width="17.7142857142857" customWidth="1"/>
    <col min="7" max="7" width="9.84761904761905" customWidth="1"/>
    <col min="8" max="8" width="17.7142857142857" customWidth="1"/>
    <col min="9" max="21" width="19.1428571428571" customWidth="1"/>
    <col min="22" max="23" width="19.2857142857143" customWidth="1"/>
  </cols>
  <sheetData>
    <row r="1" ht="15" customHeight="1" spans="1:23">
      <c r="A1" s="1"/>
      <c r="B1" s="3"/>
      <c r="C1" s="1"/>
      <c r="D1" s="1"/>
      <c r="E1" s="2"/>
      <c r="F1" s="2"/>
      <c r="G1" s="2"/>
      <c r="H1" s="2"/>
      <c r="I1" s="3"/>
      <c r="J1" s="3"/>
      <c r="K1" s="3"/>
      <c r="L1" s="3"/>
      <c r="M1" s="3"/>
      <c r="N1" s="3"/>
      <c r="O1" s="3"/>
      <c r="P1" s="3"/>
      <c r="Q1" s="3"/>
      <c r="R1" s="1"/>
      <c r="S1" s="1"/>
      <c r="T1" s="1"/>
      <c r="U1" s="3"/>
      <c r="V1" s="1"/>
      <c r="W1" s="39" t="s">
        <v>331</v>
      </c>
    </row>
    <row r="2" ht="41.25" customHeight="1" spans="1:23">
      <c r="A2" s="5" t="str">
        <f>"2025"&amp;"年部门项目支出预算表"</f>
        <v>2025年部门项目支出预算表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</row>
    <row r="3" ht="18.75" customHeight="1" spans="1:23">
      <c r="A3" s="7" t="str">
        <f>"单位名称："&amp;"永德县亚练乡人民政府"</f>
        <v>单位名称：永德县亚练乡人民政府</v>
      </c>
      <c r="B3" s="8"/>
      <c r="C3" s="8"/>
      <c r="D3" s="8"/>
      <c r="E3" s="8"/>
      <c r="F3" s="8"/>
      <c r="G3" s="8"/>
      <c r="H3" s="8"/>
      <c r="I3" s="9"/>
      <c r="J3" s="9"/>
      <c r="K3" s="9"/>
      <c r="L3" s="9"/>
      <c r="M3" s="9"/>
      <c r="N3" s="9"/>
      <c r="O3" s="9"/>
      <c r="P3" s="9"/>
      <c r="Q3" s="9"/>
      <c r="R3" s="1"/>
      <c r="S3" s="1"/>
      <c r="T3" s="1"/>
      <c r="U3" s="3"/>
      <c r="V3" s="1"/>
      <c r="W3" s="39" t="s">
        <v>224</v>
      </c>
    </row>
    <row r="4" ht="18.75" customHeight="1" spans="1:23">
      <c r="A4" s="10" t="s">
        <v>332</v>
      </c>
      <c r="B4" s="11" t="s">
        <v>238</v>
      </c>
      <c r="C4" s="10" t="s">
        <v>239</v>
      </c>
      <c r="D4" s="10" t="s">
        <v>333</v>
      </c>
      <c r="E4" s="11" t="s">
        <v>240</v>
      </c>
      <c r="F4" s="11" t="s">
        <v>241</v>
      </c>
      <c r="G4" s="11" t="s">
        <v>334</v>
      </c>
      <c r="H4" s="11" t="s">
        <v>335</v>
      </c>
      <c r="I4" s="30" t="s">
        <v>56</v>
      </c>
      <c r="J4" s="12" t="s">
        <v>336</v>
      </c>
      <c r="K4" s="13"/>
      <c r="L4" s="13"/>
      <c r="M4" s="14"/>
      <c r="N4" s="12" t="s">
        <v>246</v>
      </c>
      <c r="O4" s="13"/>
      <c r="P4" s="14"/>
      <c r="Q4" s="11" t="s">
        <v>62</v>
      </c>
      <c r="R4" s="12" t="s">
        <v>78</v>
      </c>
      <c r="S4" s="13"/>
      <c r="T4" s="13"/>
      <c r="U4" s="13"/>
      <c r="V4" s="13"/>
      <c r="W4" s="14"/>
    </row>
    <row r="5" ht="18.75" customHeight="1" spans="1:23">
      <c r="A5" s="15"/>
      <c r="B5" s="31"/>
      <c r="C5" s="15"/>
      <c r="D5" s="15"/>
      <c r="E5" s="16"/>
      <c r="F5" s="16"/>
      <c r="G5" s="16"/>
      <c r="H5" s="16"/>
      <c r="I5" s="31"/>
      <c r="J5" s="130" t="s">
        <v>59</v>
      </c>
      <c r="K5" s="131"/>
      <c r="L5" s="11" t="s">
        <v>60</v>
      </c>
      <c r="M5" s="11" t="s">
        <v>61</v>
      </c>
      <c r="N5" s="11" t="s">
        <v>59</v>
      </c>
      <c r="O5" s="11" t="s">
        <v>60</v>
      </c>
      <c r="P5" s="11" t="s">
        <v>61</v>
      </c>
      <c r="Q5" s="16"/>
      <c r="R5" s="11" t="s">
        <v>58</v>
      </c>
      <c r="S5" s="10" t="s">
        <v>65</v>
      </c>
      <c r="T5" s="10" t="s">
        <v>252</v>
      </c>
      <c r="U5" s="10" t="s">
        <v>67</v>
      </c>
      <c r="V5" s="10" t="s">
        <v>68</v>
      </c>
      <c r="W5" s="10" t="s">
        <v>69</v>
      </c>
    </row>
    <row r="6" ht="18.75" customHeight="1" spans="1:23">
      <c r="A6" s="31"/>
      <c r="B6" s="31"/>
      <c r="C6" s="31"/>
      <c r="D6" s="31"/>
      <c r="E6" s="31"/>
      <c r="F6" s="31"/>
      <c r="G6" s="31"/>
      <c r="H6" s="31"/>
      <c r="I6" s="31"/>
      <c r="J6" s="132" t="s">
        <v>58</v>
      </c>
      <c r="K6" s="95"/>
      <c r="L6" s="31"/>
      <c r="M6" s="31"/>
      <c r="N6" s="31"/>
      <c r="O6" s="31"/>
      <c r="P6" s="31"/>
      <c r="Q6" s="31"/>
      <c r="R6" s="31"/>
      <c r="S6" s="133"/>
      <c r="T6" s="133"/>
      <c r="U6" s="133"/>
      <c r="V6" s="133"/>
      <c r="W6" s="133"/>
    </row>
    <row r="7" ht="18.75" customHeight="1" spans="1:23">
      <c r="A7" s="17"/>
      <c r="B7" s="32"/>
      <c r="C7" s="17"/>
      <c r="D7" s="17"/>
      <c r="E7" s="18"/>
      <c r="F7" s="18"/>
      <c r="G7" s="18"/>
      <c r="H7" s="18"/>
      <c r="I7" s="32"/>
      <c r="J7" s="46" t="s">
        <v>58</v>
      </c>
      <c r="K7" s="46" t="s">
        <v>337</v>
      </c>
      <c r="L7" s="18"/>
      <c r="M7" s="18"/>
      <c r="N7" s="18"/>
      <c r="O7" s="18"/>
      <c r="P7" s="18"/>
      <c r="Q7" s="18"/>
      <c r="R7" s="18"/>
      <c r="S7" s="18"/>
      <c r="T7" s="18"/>
      <c r="U7" s="32"/>
      <c r="V7" s="18"/>
      <c r="W7" s="18"/>
    </row>
    <row r="8" ht="18.75" customHeight="1" spans="1:23">
      <c r="A8" s="128">
        <v>1</v>
      </c>
      <c r="B8" s="128">
        <v>2</v>
      </c>
      <c r="C8" s="128">
        <v>3</v>
      </c>
      <c r="D8" s="128">
        <v>4</v>
      </c>
      <c r="E8" s="128">
        <v>5</v>
      </c>
      <c r="F8" s="128">
        <v>6</v>
      </c>
      <c r="G8" s="128">
        <v>7</v>
      </c>
      <c r="H8" s="128">
        <v>8</v>
      </c>
      <c r="I8" s="128">
        <v>9</v>
      </c>
      <c r="J8" s="128">
        <v>10</v>
      </c>
      <c r="K8" s="128">
        <v>11</v>
      </c>
      <c r="L8" s="128">
        <v>12</v>
      </c>
      <c r="M8" s="128">
        <v>13</v>
      </c>
      <c r="N8" s="128">
        <v>14</v>
      </c>
      <c r="O8" s="128">
        <v>15</v>
      </c>
      <c r="P8" s="128">
        <v>16</v>
      </c>
      <c r="Q8" s="128">
        <v>17</v>
      </c>
      <c r="R8" s="128">
        <v>18</v>
      </c>
      <c r="S8" s="128">
        <v>19</v>
      </c>
      <c r="T8" s="128">
        <v>20</v>
      </c>
      <c r="U8" s="128">
        <v>21</v>
      </c>
      <c r="V8" s="128">
        <v>22</v>
      </c>
      <c r="W8" s="128">
        <v>23</v>
      </c>
    </row>
    <row r="9" ht="18.75" customHeight="1" spans="1:23">
      <c r="A9" s="21"/>
      <c r="B9" s="21"/>
      <c r="C9" s="21" t="s">
        <v>338</v>
      </c>
      <c r="D9" s="21"/>
      <c r="E9" s="21"/>
      <c r="F9" s="21"/>
      <c r="G9" s="21"/>
      <c r="H9" s="21"/>
      <c r="I9" s="23">
        <v>277108.47</v>
      </c>
      <c r="J9" s="23"/>
      <c r="K9" s="23"/>
      <c r="L9" s="23"/>
      <c r="M9" s="23"/>
      <c r="N9" s="23"/>
      <c r="O9" s="23"/>
      <c r="P9" s="23"/>
      <c r="Q9" s="23"/>
      <c r="R9" s="23">
        <v>277108.47</v>
      </c>
      <c r="S9" s="23"/>
      <c r="T9" s="23"/>
      <c r="U9" s="23"/>
      <c r="V9" s="23"/>
      <c r="W9" s="23">
        <v>277108.47</v>
      </c>
    </row>
    <row r="10" ht="18.75" customHeight="1" spans="1:23">
      <c r="A10" s="129" t="s">
        <v>339</v>
      </c>
      <c r="B10" s="129" t="s">
        <v>340</v>
      </c>
      <c r="C10" s="21" t="s">
        <v>338</v>
      </c>
      <c r="D10" s="129" t="s">
        <v>71</v>
      </c>
      <c r="E10" s="129" t="s">
        <v>96</v>
      </c>
      <c r="F10" s="129" t="s">
        <v>97</v>
      </c>
      <c r="G10" s="129" t="s">
        <v>307</v>
      </c>
      <c r="H10" s="129" t="s">
        <v>308</v>
      </c>
      <c r="I10" s="23">
        <v>22108.47</v>
      </c>
      <c r="J10" s="23"/>
      <c r="K10" s="23"/>
      <c r="L10" s="23"/>
      <c r="M10" s="23"/>
      <c r="N10" s="23"/>
      <c r="O10" s="23"/>
      <c r="P10" s="23"/>
      <c r="Q10" s="23"/>
      <c r="R10" s="23">
        <v>22108.47</v>
      </c>
      <c r="S10" s="23"/>
      <c r="T10" s="23"/>
      <c r="U10" s="23"/>
      <c r="V10" s="23"/>
      <c r="W10" s="23">
        <v>22108.47</v>
      </c>
    </row>
    <row r="11" ht="18.75" customHeight="1" spans="1:23">
      <c r="A11" s="129" t="s">
        <v>339</v>
      </c>
      <c r="B11" s="129" t="s">
        <v>340</v>
      </c>
      <c r="C11" s="21" t="s">
        <v>338</v>
      </c>
      <c r="D11" s="129" t="s">
        <v>71</v>
      </c>
      <c r="E11" s="129" t="s">
        <v>96</v>
      </c>
      <c r="F11" s="129" t="s">
        <v>97</v>
      </c>
      <c r="G11" s="129" t="s">
        <v>300</v>
      </c>
      <c r="H11" s="129" t="s">
        <v>301</v>
      </c>
      <c r="I11" s="23">
        <v>40000</v>
      </c>
      <c r="J11" s="23"/>
      <c r="K11" s="23"/>
      <c r="L11" s="23"/>
      <c r="M11" s="23"/>
      <c r="N11" s="23"/>
      <c r="O11" s="23"/>
      <c r="P11" s="23"/>
      <c r="Q11" s="23"/>
      <c r="R11" s="23">
        <v>40000</v>
      </c>
      <c r="S11" s="23"/>
      <c r="T11" s="23"/>
      <c r="U11" s="23"/>
      <c r="V11" s="23"/>
      <c r="W11" s="23">
        <v>40000</v>
      </c>
    </row>
    <row r="12" ht="18.75" customHeight="1" spans="1:23">
      <c r="A12" s="129" t="s">
        <v>339</v>
      </c>
      <c r="B12" s="129" t="s">
        <v>340</v>
      </c>
      <c r="C12" s="21" t="s">
        <v>338</v>
      </c>
      <c r="D12" s="129" t="s">
        <v>71</v>
      </c>
      <c r="E12" s="129" t="s">
        <v>96</v>
      </c>
      <c r="F12" s="129" t="s">
        <v>97</v>
      </c>
      <c r="G12" s="129" t="s">
        <v>314</v>
      </c>
      <c r="H12" s="129" t="s">
        <v>313</v>
      </c>
      <c r="I12" s="23">
        <v>15000</v>
      </c>
      <c r="J12" s="23"/>
      <c r="K12" s="23"/>
      <c r="L12" s="23"/>
      <c r="M12" s="23"/>
      <c r="N12" s="23"/>
      <c r="O12" s="23"/>
      <c r="P12" s="23"/>
      <c r="Q12" s="23"/>
      <c r="R12" s="23">
        <v>15000</v>
      </c>
      <c r="S12" s="23"/>
      <c r="T12" s="23"/>
      <c r="U12" s="23"/>
      <c r="V12" s="23"/>
      <c r="W12" s="23">
        <v>15000</v>
      </c>
    </row>
    <row r="13" ht="18.75" customHeight="1" spans="1:23">
      <c r="A13" s="129" t="s">
        <v>339</v>
      </c>
      <c r="B13" s="129" t="s">
        <v>340</v>
      </c>
      <c r="C13" s="21" t="s">
        <v>338</v>
      </c>
      <c r="D13" s="129" t="s">
        <v>71</v>
      </c>
      <c r="E13" s="129" t="s">
        <v>96</v>
      </c>
      <c r="F13" s="129" t="s">
        <v>97</v>
      </c>
      <c r="G13" s="129" t="s">
        <v>341</v>
      </c>
      <c r="H13" s="129" t="s">
        <v>342</v>
      </c>
      <c r="I13" s="23">
        <v>200000</v>
      </c>
      <c r="J13" s="23"/>
      <c r="K13" s="23"/>
      <c r="L13" s="23"/>
      <c r="M13" s="23"/>
      <c r="N13" s="23"/>
      <c r="O13" s="23"/>
      <c r="P13" s="23"/>
      <c r="Q13" s="23"/>
      <c r="R13" s="23">
        <v>200000</v>
      </c>
      <c r="S13" s="23"/>
      <c r="T13" s="23"/>
      <c r="U13" s="23"/>
      <c r="V13" s="23"/>
      <c r="W13" s="23">
        <v>200000</v>
      </c>
    </row>
    <row r="14" ht="18.75" customHeight="1" spans="1:23">
      <c r="A14" s="24"/>
      <c r="B14" s="24"/>
      <c r="C14" s="21" t="s">
        <v>343</v>
      </c>
      <c r="D14" s="24"/>
      <c r="E14" s="24"/>
      <c r="F14" s="24"/>
      <c r="G14" s="24"/>
      <c r="H14" s="24"/>
      <c r="I14" s="23">
        <v>600000</v>
      </c>
      <c r="J14" s="23"/>
      <c r="K14" s="23"/>
      <c r="L14" s="23"/>
      <c r="M14" s="23"/>
      <c r="N14" s="23"/>
      <c r="O14" s="23"/>
      <c r="P14" s="23"/>
      <c r="Q14" s="23"/>
      <c r="R14" s="23">
        <v>600000</v>
      </c>
      <c r="S14" s="23"/>
      <c r="T14" s="23"/>
      <c r="U14" s="23"/>
      <c r="V14" s="23"/>
      <c r="W14" s="23">
        <v>600000</v>
      </c>
    </row>
    <row r="15" ht="18.75" customHeight="1" spans="1:23">
      <c r="A15" s="129" t="s">
        <v>339</v>
      </c>
      <c r="B15" s="129" t="s">
        <v>344</v>
      </c>
      <c r="C15" s="21" t="s">
        <v>343</v>
      </c>
      <c r="D15" s="129" t="s">
        <v>71</v>
      </c>
      <c r="E15" s="129" t="s">
        <v>96</v>
      </c>
      <c r="F15" s="129" t="s">
        <v>97</v>
      </c>
      <c r="G15" s="129" t="s">
        <v>307</v>
      </c>
      <c r="H15" s="129" t="s">
        <v>308</v>
      </c>
      <c r="I15" s="23">
        <v>145000</v>
      </c>
      <c r="J15" s="23"/>
      <c r="K15" s="23"/>
      <c r="L15" s="23"/>
      <c r="M15" s="23"/>
      <c r="N15" s="23"/>
      <c r="O15" s="23"/>
      <c r="P15" s="23"/>
      <c r="Q15" s="23"/>
      <c r="R15" s="23">
        <v>145000</v>
      </c>
      <c r="S15" s="23"/>
      <c r="T15" s="23"/>
      <c r="U15" s="23"/>
      <c r="V15" s="23"/>
      <c r="W15" s="23">
        <v>145000</v>
      </c>
    </row>
    <row r="16" ht="18.75" customHeight="1" spans="1:23">
      <c r="A16" s="129" t="s">
        <v>339</v>
      </c>
      <c r="B16" s="129" t="s">
        <v>344</v>
      </c>
      <c r="C16" s="21" t="s">
        <v>343</v>
      </c>
      <c r="D16" s="129" t="s">
        <v>71</v>
      </c>
      <c r="E16" s="129" t="s">
        <v>96</v>
      </c>
      <c r="F16" s="129" t="s">
        <v>97</v>
      </c>
      <c r="G16" s="129" t="s">
        <v>298</v>
      </c>
      <c r="H16" s="129" t="s">
        <v>299</v>
      </c>
      <c r="I16" s="23">
        <v>10000</v>
      </c>
      <c r="J16" s="23"/>
      <c r="K16" s="23"/>
      <c r="L16" s="23"/>
      <c r="M16" s="23"/>
      <c r="N16" s="23"/>
      <c r="O16" s="23"/>
      <c r="P16" s="23"/>
      <c r="Q16" s="23"/>
      <c r="R16" s="23">
        <v>10000</v>
      </c>
      <c r="S16" s="23"/>
      <c r="T16" s="23"/>
      <c r="U16" s="23"/>
      <c r="V16" s="23"/>
      <c r="W16" s="23">
        <v>10000</v>
      </c>
    </row>
    <row r="17" ht="18.75" customHeight="1" spans="1:23">
      <c r="A17" s="129" t="s">
        <v>339</v>
      </c>
      <c r="B17" s="129" t="s">
        <v>344</v>
      </c>
      <c r="C17" s="21" t="s">
        <v>343</v>
      </c>
      <c r="D17" s="129" t="s">
        <v>71</v>
      </c>
      <c r="E17" s="129" t="s">
        <v>96</v>
      </c>
      <c r="F17" s="129" t="s">
        <v>97</v>
      </c>
      <c r="G17" s="129" t="s">
        <v>304</v>
      </c>
      <c r="H17" s="129" t="s">
        <v>229</v>
      </c>
      <c r="I17" s="23">
        <v>5000</v>
      </c>
      <c r="J17" s="23"/>
      <c r="K17" s="23"/>
      <c r="L17" s="23"/>
      <c r="M17" s="23"/>
      <c r="N17" s="23"/>
      <c r="O17" s="23"/>
      <c r="P17" s="23"/>
      <c r="Q17" s="23"/>
      <c r="R17" s="23">
        <v>5000</v>
      </c>
      <c r="S17" s="23"/>
      <c r="T17" s="23"/>
      <c r="U17" s="23"/>
      <c r="V17" s="23"/>
      <c r="W17" s="23">
        <v>5000</v>
      </c>
    </row>
    <row r="18" ht="18.75" customHeight="1" spans="1:23">
      <c r="A18" s="129" t="s">
        <v>339</v>
      </c>
      <c r="B18" s="129" t="s">
        <v>344</v>
      </c>
      <c r="C18" s="21" t="s">
        <v>343</v>
      </c>
      <c r="D18" s="129" t="s">
        <v>71</v>
      </c>
      <c r="E18" s="129" t="s">
        <v>96</v>
      </c>
      <c r="F18" s="129" t="s">
        <v>97</v>
      </c>
      <c r="G18" s="129" t="s">
        <v>305</v>
      </c>
      <c r="H18" s="129" t="s">
        <v>306</v>
      </c>
      <c r="I18" s="23">
        <v>10000</v>
      </c>
      <c r="J18" s="23"/>
      <c r="K18" s="23"/>
      <c r="L18" s="23"/>
      <c r="M18" s="23"/>
      <c r="N18" s="23"/>
      <c r="O18" s="23"/>
      <c r="P18" s="23"/>
      <c r="Q18" s="23"/>
      <c r="R18" s="23">
        <v>10000</v>
      </c>
      <c r="S18" s="23"/>
      <c r="T18" s="23"/>
      <c r="U18" s="23"/>
      <c r="V18" s="23"/>
      <c r="W18" s="23">
        <v>10000</v>
      </c>
    </row>
    <row r="19" ht="18.75" customHeight="1" spans="1:23">
      <c r="A19" s="129" t="s">
        <v>339</v>
      </c>
      <c r="B19" s="129" t="s">
        <v>344</v>
      </c>
      <c r="C19" s="21" t="s">
        <v>343</v>
      </c>
      <c r="D19" s="129" t="s">
        <v>71</v>
      </c>
      <c r="E19" s="129" t="s">
        <v>96</v>
      </c>
      <c r="F19" s="129" t="s">
        <v>97</v>
      </c>
      <c r="G19" s="129" t="s">
        <v>314</v>
      </c>
      <c r="H19" s="129" t="s">
        <v>313</v>
      </c>
      <c r="I19" s="23">
        <v>30000</v>
      </c>
      <c r="J19" s="23"/>
      <c r="K19" s="23"/>
      <c r="L19" s="23"/>
      <c r="M19" s="23"/>
      <c r="N19" s="23"/>
      <c r="O19" s="23"/>
      <c r="P19" s="23"/>
      <c r="Q19" s="23"/>
      <c r="R19" s="23">
        <v>30000</v>
      </c>
      <c r="S19" s="23"/>
      <c r="T19" s="23"/>
      <c r="U19" s="23"/>
      <c r="V19" s="23"/>
      <c r="W19" s="23">
        <v>30000</v>
      </c>
    </row>
    <row r="20" ht="18.75" customHeight="1" spans="1:23">
      <c r="A20" s="129" t="s">
        <v>339</v>
      </c>
      <c r="B20" s="129" t="s">
        <v>344</v>
      </c>
      <c r="C20" s="21" t="s">
        <v>343</v>
      </c>
      <c r="D20" s="129" t="s">
        <v>71</v>
      </c>
      <c r="E20" s="129" t="s">
        <v>96</v>
      </c>
      <c r="F20" s="129" t="s">
        <v>97</v>
      </c>
      <c r="G20" s="129" t="s">
        <v>341</v>
      </c>
      <c r="H20" s="129" t="s">
        <v>342</v>
      </c>
      <c r="I20" s="23">
        <v>400000</v>
      </c>
      <c r="J20" s="23"/>
      <c r="K20" s="23"/>
      <c r="L20" s="23"/>
      <c r="M20" s="23"/>
      <c r="N20" s="23"/>
      <c r="O20" s="23"/>
      <c r="P20" s="23"/>
      <c r="Q20" s="23"/>
      <c r="R20" s="23">
        <v>400000</v>
      </c>
      <c r="S20" s="23"/>
      <c r="T20" s="23"/>
      <c r="U20" s="23"/>
      <c r="V20" s="23"/>
      <c r="W20" s="23">
        <v>400000</v>
      </c>
    </row>
    <row r="21" ht="18.75" customHeight="1" spans="1:23">
      <c r="A21" s="24"/>
      <c r="B21" s="24"/>
      <c r="C21" s="21" t="s">
        <v>345</v>
      </c>
      <c r="D21" s="24"/>
      <c r="E21" s="24"/>
      <c r="F21" s="24"/>
      <c r="G21" s="24"/>
      <c r="H21" s="24"/>
      <c r="I21" s="23">
        <v>645600</v>
      </c>
      <c r="J21" s="23">
        <v>645600</v>
      </c>
      <c r="K21" s="23">
        <v>645600</v>
      </c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</row>
    <row r="22" ht="18.75" customHeight="1" spans="1:23">
      <c r="A22" s="129" t="s">
        <v>339</v>
      </c>
      <c r="B22" s="129" t="s">
        <v>346</v>
      </c>
      <c r="C22" s="21" t="s">
        <v>345</v>
      </c>
      <c r="D22" s="129" t="s">
        <v>71</v>
      </c>
      <c r="E22" s="129" t="s">
        <v>151</v>
      </c>
      <c r="F22" s="129" t="s">
        <v>152</v>
      </c>
      <c r="G22" s="129" t="s">
        <v>307</v>
      </c>
      <c r="H22" s="129" t="s">
        <v>308</v>
      </c>
      <c r="I22" s="23">
        <v>150000</v>
      </c>
      <c r="J22" s="23">
        <v>150000</v>
      </c>
      <c r="K22" s="23">
        <v>150000</v>
      </c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</row>
    <row r="23" ht="18.75" customHeight="1" spans="1:23">
      <c r="A23" s="129" t="s">
        <v>339</v>
      </c>
      <c r="B23" s="129" t="s">
        <v>346</v>
      </c>
      <c r="C23" s="21" t="s">
        <v>345</v>
      </c>
      <c r="D23" s="129" t="s">
        <v>71</v>
      </c>
      <c r="E23" s="129" t="s">
        <v>151</v>
      </c>
      <c r="F23" s="129" t="s">
        <v>152</v>
      </c>
      <c r="G23" s="129" t="s">
        <v>328</v>
      </c>
      <c r="H23" s="129" t="s">
        <v>327</v>
      </c>
      <c r="I23" s="23">
        <v>495600</v>
      </c>
      <c r="J23" s="23">
        <v>495600</v>
      </c>
      <c r="K23" s="23">
        <v>495600</v>
      </c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</row>
    <row r="24" ht="18.75" customHeight="1" spans="1:23">
      <c r="A24" s="24"/>
      <c r="B24" s="24"/>
      <c r="C24" s="21" t="s">
        <v>347</v>
      </c>
      <c r="D24" s="24"/>
      <c r="E24" s="24"/>
      <c r="F24" s="24"/>
      <c r="G24" s="24"/>
      <c r="H24" s="24"/>
      <c r="I24" s="23">
        <v>103728</v>
      </c>
      <c r="J24" s="23">
        <v>103728</v>
      </c>
      <c r="K24" s="23">
        <v>103728</v>
      </c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</row>
    <row r="25" ht="18.75" customHeight="1" spans="1:23">
      <c r="A25" s="129" t="s">
        <v>348</v>
      </c>
      <c r="B25" s="129" t="s">
        <v>349</v>
      </c>
      <c r="C25" s="21" t="s">
        <v>347</v>
      </c>
      <c r="D25" s="129" t="s">
        <v>71</v>
      </c>
      <c r="E25" s="129" t="s">
        <v>105</v>
      </c>
      <c r="F25" s="129" t="s">
        <v>106</v>
      </c>
      <c r="G25" s="129" t="s">
        <v>307</v>
      </c>
      <c r="H25" s="129" t="s">
        <v>308</v>
      </c>
      <c r="I25" s="23">
        <v>103728</v>
      </c>
      <c r="J25" s="23">
        <v>103728</v>
      </c>
      <c r="K25" s="23">
        <v>103728</v>
      </c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</row>
    <row r="26" ht="18.75" customHeight="1" spans="1:23">
      <c r="A26" s="24"/>
      <c r="B26" s="24"/>
      <c r="C26" s="21" t="s">
        <v>350</v>
      </c>
      <c r="D26" s="24"/>
      <c r="E26" s="24"/>
      <c r="F26" s="24"/>
      <c r="G26" s="24"/>
      <c r="H26" s="24"/>
      <c r="I26" s="23">
        <v>3085408</v>
      </c>
      <c r="J26" s="23">
        <v>3085408</v>
      </c>
      <c r="K26" s="23">
        <v>3085408</v>
      </c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</row>
    <row r="27" ht="18.75" customHeight="1" spans="1:23">
      <c r="A27" s="129" t="s">
        <v>351</v>
      </c>
      <c r="B27" s="129" t="s">
        <v>352</v>
      </c>
      <c r="C27" s="21" t="s">
        <v>350</v>
      </c>
      <c r="D27" s="129" t="s">
        <v>71</v>
      </c>
      <c r="E27" s="129" t="s">
        <v>101</v>
      </c>
      <c r="F27" s="129" t="s">
        <v>102</v>
      </c>
      <c r="G27" s="129" t="s">
        <v>328</v>
      </c>
      <c r="H27" s="129" t="s">
        <v>327</v>
      </c>
      <c r="I27" s="23">
        <v>311784</v>
      </c>
      <c r="J27" s="23">
        <v>311784</v>
      </c>
      <c r="K27" s="23">
        <v>311784</v>
      </c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</row>
    <row r="28" ht="18.75" customHeight="1" spans="1:23">
      <c r="A28" s="129" t="s">
        <v>351</v>
      </c>
      <c r="B28" s="129" t="s">
        <v>352</v>
      </c>
      <c r="C28" s="21" t="s">
        <v>350</v>
      </c>
      <c r="D28" s="129" t="s">
        <v>71</v>
      </c>
      <c r="E28" s="129" t="s">
        <v>101</v>
      </c>
      <c r="F28" s="129" t="s">
        <v>102</v>
      </c>
      <c r="G28" s="129" t="s">
        <v>328</v>
      </c>
      <c r="H28" s="129" t="s">
        <v>327</v>
      </c>
      <c r="I28" s="23">
        <v>12000</v>
      </c>
      <c r="J28" s="23">
        <v>12000</v>
      </c>
      <c r="K28" s="23">
        <v>12000</v>
      </c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</row>
    <row r="29" ht="18.75" customHeight="1" spans="1:23">
      <c r="A29" s="129" t="s">
        <v>351</v>
      </c>
      <c r="B29" s="129" t="s">
        <v>352</v>
      </c>
      <c r="C29" s="21" t="s">
        <v>350</v>
      </c>
      <c r="D29" s="129" t="s">
        <v>71</v>
      </c>
      <c r="E29" s="129" t="s">
        <v>155</v>
      </c>
      <c r="F29" s="129" t="s">
        <v>156</v>
      </c>
      <c r="G29" s="129" t="s">
        <v>328</v>
      </c>
      <c r="H29" s="129" t="s">
        <v>327</v>
      </c>
      <c r="I29" s="23">
        <v>50400</v>
      </c>
      <c r="J29" s="23">
        <v>50400</v>
      </c>
      <c r="K29" s="23">
        <v>50400</v>
      </c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</row>
    <row r="30" ht="18.75" customHeight="1" spans="1:23">
      <c r="A30" s="129" t="s">
        <v>351</v>
      </c>
      <c r="B30" s="129" t="s">
        <v>352</v>
      </c>
      <c r="C30" s="21" t="s">
        <v>350</v>
      </c>
      <c r="D30" s="129" t="s">
        <v>71</v>
      </c>
      <c r="E30" s="129" t="s">
        <v>155</v>
      </c>
      <c r="F30" s="129" t="s">
        <v>156</v>
      </c>
      <c r="G30" s="129" t="s">
        <v>328</v>
      </c>
      <c r="H30" s="129" t="s">
        <v>327</v>
      </c>
      <c r="I30" s="23">
        <v>165600</v>
      </c>
      <c r="J30" s="23">
        <v>165600</v>
      </c>
      <c r="K30" s="23">
        <v>165600</v>
      </c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</row>
    <row r="31" ht="18.75" customHeight="1" spans="1:23">
      <c r="A31" s="129" t="s">
        <v>351</v>
      </c>
      <c r="B31" s="129" t="s">
        <v>352</v>
      </c>
      <c r="C31" s="21" t="s">
        <v>350</v>
      </c>
      <c r="D31" s="129" t="s">
        <v>71</v>
      </c>
      <c r="E31" s="129" t="s">
        <v>155</v>
      </c>
      <c r="F31" s="129" t="s">
        <v>156</v>
      </c>
      <c r="G31" s="129" t="s">
        <v>328</v>
      </c>
      <c r="H31" s="129" t="s">
        <v>327</v>
      </c>
      <c r="I31" s="23">
        <v>255000</v>
      </c>
      <c r="J31" s="23">
        <v>255000</v>
      </c>
      <c r="K31" s="23">
        <v>255000</v>
      </c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</row>
    <row r="32" ht="18.75" customHeight="1" spans="1:23">
      <c r="A32" s="129" t="s">
        <v>351</v>
      </c>
      <c r="B32" s="129" t="s">
        <v>352</v>
      </c>
      <c r="C32" s="21" t="s">
        <v>350</v>
      </c>
      <c r="D32" s="129" t="s">
        <v>71</v>
      </c>
      <c r="E32" s="129" t="s">
        <v>155</v>
      </c>
      <c r="F32" s="129" t="s">
        <v>156</v>
      </c>
      <c r="G32" s="129" t="s">
        <v>328</v>
      </c>
      <c r="H32" s="129" t="s">
        <v>327</v>
      </c>
      <c r="I32" s="23">
        <v>708000</v>
      </c>
      <c r="J32" s="23">
        <v>708000</v>
      </c>
      <c r="K32" s="23">
        <v>708000</v>
      </c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</row>
    <row r="33" ht="18.75" customHeight="1" spans="1:23">
      <c r="A33" s="129" t="s">
        <v>351</v>
      </c>
      <c r="B33" s="129" t="s">
        <v>352</v>
      </c>
      <c r="C33" s="21" t="s">
        <v>350</v>
      </c>
      <c r="D33" s="129" t="s">
        <v>71</v>
      </c>
      <c r="E33" s="129" t="s">
        <v>155</v>
      </c>
      <c r="F33" s="129" t="s">
        <v>156</v>
      </c>
      <c r="G33" s="129" t="s">
        <v>328</v>
      </c>
      <c r="H33" s="129" t="s">
        <v>327</v>
      </c>
      <c r="I33" s="23">
        <v>27600</v>
      </c>
      <c r="J33" s="23">
        <v>27600</v>
      </c>
      <c r="K33" s="23">
        <v>27600</v>
      </c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</row>
    <row r="34" ht="18.75" customHeight="1" spans="1:23">
      <c r="A34" s="129" t="s">
        <v>351</v>
      </c>
      <c r="B34" s="129" t="s">
        <v>352</v>
      </c>
      <c r="C34" s="21" t="s">
        <v>350</v>
      </c>
      <c r="D34" s="129" t="s">
        <v>71</v>
      </c>
      <c r="E34" s="129" t="s">
        <v>155</v>
      </c>
      <c r="F34" s="129" t="s">
        <v>156</v>
      </c>
      <c r="G34" s="129" t="s">
        <v>328</v>
      </c>
      <c r="H34" s="129" t="s">
        <v>327</v>
      </c>
      <c r="I34" s="23">
        <v>1441024</v>
      </c>
      <c r="J34" s="23">
        <v>1441024</v>
      </c>
      <c r="K34" s="23">
        <v>1441024</v>
      </c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</row>
    <row r="35" ht="18.75" customHeight="1" spans="1:23">
      <c r="A35" s="129" t="s">
        <v>351</v>
      </c>
      <c r="B35" s="129" t="s">
        <v>352</v>
      </c>
      <c r="C35" s="21" t="s">
        <v>350</v>
      </c>
      <c r="D35" s="129" t="s">
        <v>71</v>
      </c>
      <c r="E35" s="129" t="s">
        <v>155</v>
      </c>
      <c r="F35" s="129" t="s">
        <v>156</v>
      </c>
      <c r="G35" s="129" t="s">
        <v>328</v>
      </c>
      <c r="H35" s="129" t="s">
        <v>327</v>
      </c>
      <c r="I35" s="23">
        <v>114000</v>
      </c>
      <c r="J35" s="23">
        <v>114000</v>
      </c>
      <c r="K35" s="23">
        <v>114000</v>
      </c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</row>
    <row r="36" ht="18.75" customHeight="1" spans="1:23">
      <c r="A36" s="24"/>
      <c r="B36" s="24"/>
      <c r="C36" s="21" t="s">
        <v>353</v>
      </c>
      <c r="D36" s="24"/>
      <c r="E36" s="24"/>
      <c r="F36" s="24"/>
      <c r="G36" s="24"/>
      <c r="H36" s="24"/>
      <c r="I36" s="23">
        <v>470500</v>
      </c>
      <c r="J36" s="23">
        <v>470500</v>
      </c>
      <c r="K36" s="23">
        <v>470500</v>
      </c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</row>
    <row r="37" ht="18.75" customHeight="1" spans="1:23">
      <c r="A37" s="129" t="s">
        <v>351</v>
      </c>
      <c r="B37" s="129" t="s">
        <v>354</v>
      </c>
      <c r="C37" s="21" t="s">
        <v>353</v>
      </c>
      <c r="D37" s="129" t="s">
        <v>71</v>
      </c>
      <c r="E37" s="129" t="s">
        <v>101</v>
      </c>
      <c r="F37" s="129" t="s">
        <v>102</v>
      </c>
      <c r="G37" s="129" t="s">
        <v>307</v>
      </c>
      <c r="H37" s="129" t="s">
        <v>308</v>
      </c>
      <c r="I37" s="23">
        <v>31500</v>
      </c>
      <c r="J37" s="23">
        <v>31500</v>
      </c>
      <c r="K37" s="23">
        <v>31500</v>
      </c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</row>
    <row r="38" ht="18.75" customHeight="1" spans="1:23">
      <c r="A38" s="129" t="s">
        <v>351</v>
      </c>
      <c r="B38" s="129" t="s">
        <v>354</v>
      </c>
      <c r="C38" s="21" t="s">
        <v>353</v>
      </c>
      <c r="D38" s="129" t="s">
        <v>71</v>
      </c>
      <c r="E38" s="129" t="s">
        <v>155</v>
      </c>
      <c r="F38" s="129" t="s">
        <v>156</v>
      </c>
      <c r="G38" s="129" t="s">
        <v>307</v>
      </c>
      <c r="H38" s="129" t="s">
        <v>308</v>
      </c>
      <c r="I38" s="23">
        <v>124000</v>
      </c>
      <c r="J38" s="23">
        <v>124000</v>
      </c>
      <c r="K38" s="23">
        <v>124000</v>
      </c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</row>
    <row r="39" ht="18.75" customHeight="1" spans="1:23">
      <c r="A39" s="129" t="s">
        <v>351</v>
      </c>
      <c r="B39" s="129" t="s">
        <v>354</v>
      </c>
      <c r="C39" s="21" t="s">
        <v>353</v>
      </c>
      <c r="D39" s="129" t="s">
        <v>71</v>
      </c>
      <c r="E39" s="129" t="s">
        <v>155</v>
      </c>
      <c r="F39" s="129" t="s">
        <v>156</v>
      </c>
      <c r="G39" s="129" t="s">
        <v>307</v>
      </c>
      <c r="H39" s="129" t="s">
        <v>308</v>
      </c>
      <c r="I39" s="23">
        <v>315000</v>
      </c>
      <c r="J39" s="23">
        <v>315000</v>
      </c>
      <c r="K39" s="23">
        <v>315000</v>
      </c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</row>
    <row r="40" ht="18.75" customHeight="1" spans="1:23">
      <c r="A40" s="24"/>
      <c r="B40" s="24"/>
      <c r="C40" s="21" t="s">
        <v>355</v>
      </c>
      <c r="D40" s="24"/>
      <c r="E40" s="24"/>
      <c r="F40" s="24"/>
      <c r="G40" s="24"/>
      <c r="H40" s="24"/>
      <c r="I40" s="23">
        <v>36651.35</v>
      </c>
      <c r="J40" s="23"/>
      <c r="K40" s="23"/>
      <c r="L40" s="23"/>
      <c r="M40" s="23"/>
      <c r="N40" s="23"/>
      <c r="O40" s="23"/>
      <c r="P40" s="23"/>
      <c r="Q40" s="23"/>
      <c r="R40" s="23">
        <v>36651.35</v>
      </c>
      <c r="S40" s="23"/>
      <c r="T40" s="23"/>
      <c r="U40" s="23"/>
      <c r="V40" s="23"/>
      <c r="W40" s="23">
        <v>36651.35</v>
      </c>
    </row>
    <row r="41" ht="18.75" customHeight="1" spans="1:23">
      <c r="A41" s="129" t="s">
        <v>339</v>
      </c>
      <c r="B41" s="129" t="s">
        <v>356</v>
      </c>
      <c r="C41" s="21" t="s">
        <v>355</v>
      </c>
      <c r="D41" s="129" t="s">
        <v>71</v>
      </c>
      <c r="E41" s="129" t="s">
        <v>96</v>
      </c>
      <c r="F41" s="129" t="s">
        <v>97</v>
      </c>
      <c r="G41" s="129" t="s">
        <v>307</v>
      </c>
      <c r="H41" s="129" t="s">
        <v>308</v>
      </c>
      <c r="I41" s="23">
        <v>6651.35</v>
      </c>
      <c r="J41" s="23"/>
      <c r="K41" s="23"/>
      <c r="L41" s="23"/>
      <c r="M41" s="23"/>
      <c r="N41" s="23"/>
      <c r="O41" s="23"/>
      <c r="P41" s="23"/>
      <c r="Q41" s="23"/>
      <c r="R41" s="23">
        <v>6651.35</v>
      </c>
      <c r="S41" s="23"/>
      <c r="T41" s="23"/>
      <c r="U41" s="23"/>
      <c r="V41" s="23"/>
      <c r="W41" s="23">
        <v>6651.35</v>
      </c>
    </row>
    <row r="42" ht="18.75" customHeight="1" spans="1:23">
      <c r="A42" s="129" t="s">
        <v>339</v>
      </c>
      <c r="B42" s="129" t="s">
        <v>356</v>
      </c>
      <c r="C42" s="21" t="s">
        <v>355</v>
      </c>
      <c r="D42" s="129" t="s">
        <v>71</v>
      </c>
      <c r="E42" s="129" t="s">
        <v>96</v>
      </c>
      <c r="F42" s="129" t="s">
        <v>97</v>
      </c>
      <c r="G42" s="129" t="s">
        <v>298</v>
      </c>
      <c r="H42" s="129" t="s">
        <v>299</v>
      </c>
      <c r="I42" s="23">
        <v>10000</v>
      </c>
      <c r="J42" s="23"/>
      <c r="K42" s="23"/>
      <c r="L42" s="23"/>
      <c r="M42" s="23"/>
      <c r="N42" s="23"/>
      <c r="O42" s="23"/>
      <c r="P42" s="23"/>
      <c r="Q42" s="23"/>
      <c r="R42" s="23">
        <v>10000</v>
      </c>
      <c r="S42" s="23"/>
      <c r="T42" s="23"/>
      <c r="U42" s="23"/>
      <c r="V42" s="23"/>
      <c r="W42" s="23">
        <v>10000</v>
      </c>
    </row>
    <row r="43" ht="18.75" customHeight="1" spans="1:23">
      <c r="A43" s="129" t="s">
        <v>339</v>
      </c>
      <c r="B43" s="129" t="s">
        <v>356</v>
      </c>
      <c r="C43" s="21" t="s">
        <v>355</v>
      </c>
      <c r="D43" s="129" t="s">
        <v>71</v>
      </c>
      <c r="E43" s="129" t="s">
        <v>96</v>
      </c>
      <c r="F43" s="129" t="s">
        <v>97</v>
      </c>
      <c r="G43" s="129" t="s">
        <v>341</v>
      </c>
      <c r="H43" s="129" t="s">
        <v>342</v>
      </c>
      <c r="I43" s="23">
        <v>20000</v>
      </c>
      <c r="J43" s="23"/>
      <c r="K43" s="23"/>
      <c r="L43" s="23"/>
      <c r="M43" s="23"/>
      <c r="N43" s="23"/>
      <c r="O43" s="23"/>
      <c r="P43" s="23"/>
      <c r="Q43" s="23"/>
      <c r="R43" s="23">
        <v>20000</v>
      </c>
      <c r="S43" s="23"/>
      <c r="T43" s="23"/>
      <c r="U43" s="23"/>
      <c r="V43" s="23"/>
      <c r="W43" s="23">
        <v>20000</v>
      </c>
    </row>
    <row r="44" ht="18.75" customHeight="1" spans="1:23">
      <c r="A44" s="24"/>
      <c r="B44" s="24"/>
      <c r="C44" s="21" t="s">
        <v>357</v>
      </c>
      <c r="D44" s="24"/>
      <c r="E44" s="24"/>
      <c r="F44" s="24"/>
      <c r="G44" s="24"/>
      <c r="H44" s="24"/>
      <c r="I44" s="23">
        <v>870</v>
      </c>
      <c r="J44" s="23"/>
      <c r="K44" s="23"/>
      <c r="L44" s="23"/>
      <c r="M44" s="23">
        <v>870</v>
      </c>
      <c r="N44" s="23"/>
      <c r="O44" s="23"/>
      <c r="P44" s="23"/>
      <c r="Q44" s="23"/>
      <c r="R44" s="23"/>
      <c r="S44" s="23"/>
      <c r="T44" s="23"/>
      <c r="U44" s="23"/>
      <c r="V44" s="23"/>
      <c r="W44" s="23"/>
    </row>
    <row r="45" ht="18.75" customHeight="1" spans="1:23">
      <c r="A45" s="129" t="s">
        <v>351</v>
      </c>
      <c r="B45" s="129" t="s">
        <v>358</v>
      </c>
      <c r="C45" s="21" t="s">
        <v>357</v>
      </c>
      <c r="D45" s="129" t="s">
        <v>71</v>
      </c>
      <c r="E45" s="129" t="s">
        <v>167</v>
      </c>
      <c r="F45" s="129" t="s">
        <v>168</v>
      </c>
      <c r="G45" s="129" t="s">
        <v>307</v>
      </c>
      <c r="H45" s="129" t="s">
        <v>308</v>
      </c>
      <c r="I45" s="23">
        <v>870</v>
      </c>
      <c r="J45" s="23"/>
      <c r="K45" s="23"/>
      <c r="L45" s="23"/>
      <c r="M45" s="23">
        <v>870</v>
      </c>
      <c r="N45" s="23"/>
      <c r="O45" s="23"/>
      <c r="P45" s="23"/>
      <c r="Q45" s="23"/>
      <c r="R45" s="23"/>
      <c r="S45" s="23"/>
      <c r="T45" s="23"/>
      <c r="U45" s="23"/>
      <c r="V45" s="23"/>
      <c r="W45" s="23"/>
    </row>
    <row r="46" ht="18.75" customHeight="1" spans="1:23">
      <c r="A46" s="24"/>
      <c r="B46" s="24"/>
      <c r="C46" s="21" t="s">
        <v>359</v>
      </c>
      <c r="D46" s="24"/>
      <c r="E46" s="24"/>
      <c r="F46" s="24"/>
      <c r="G46" s="24"/>
      <c r="H46" s="24"/>
      <c r="I46" s="23">
        <v>30000</v>
      </c>
      <c r="J46" s="23">
        <v>30000</v>
      </c>
      <c r="K46" s="23">
        <v>30000</v>
      </c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</row>
    <row r="47" ht="18.75" customHeight="1" spans="1:23">
      <c r="A47" s="129" t="s">
        <v>348</v>
      </c>
      <c r="B47" s="129" t="s">
        <v>360</v>
      </c>
      <c r="C47" s="21" t="s">
        <v>359</v>
      </c>
      <c r="D47" s="129" t="s">
        <v>71</v>
      </c>
      <c r="E47" s="129" t="s">
        <v>111</v>
      </c>
      <c r="F47" s="129" t="s">
        <v>112</v>
      </c>
      <c r="G47" s="129" t="s">
        <v>307</v>
      </c>
      <c r="H47" s="129" t="s">
        <v>308</v>
      </c>
      <c r="I47" s="23">
        <v>30000</v>
      </c>
      <c r="J47" s="23">
        <v>30000</v>
      </c>
      <c r="K47" s="23">
        <v>30000</v>
      </c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</row>
    <row r="48" ht="18.75" customHeight="1" spans="1:23">
      <c r="A48" s="24"/>
      <c r="B48" s="24"/>
      <c r="C48" s="21" t="s">
        <v>361</v>
      </c>
      <c r="D48" s="24"/>
      <c r="E48" s="24"/>
      <c r="F48" s="24"/>
      <c r="G48" s="24"/>
      <c r="H48" s="24"/>
      <c r="I48" s="23">
        <v>591000</v>
      </c>
      <c r="J48" s="23">
        <v>591000</v>
      </c>
      <c r="K48" s="23">
        <v>591000</v>
      </c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</row>
    <row r="49" ht="18.75" customHeight="1" spans="1:23">
      <c r="A49" s="129" t="s">
        <v>339</v>
      </c>
      <c r="B49" s="129" t="s">
        <v>362</v>
      </c>
      <c r="C49" s="21" t="s">
        <v>361</v>
      </c>
      <c r="D49" s="129" t="s">
        <v>71</v>
      </c>
      <c r="E49" s="129" t="s">
        <v>147</v>
      </c>
      <c r="F49" s="129" t="s">
        <v>148</v>
      </c>
      <c r="G49" s="129" t="s">
        <v>307</v>
      </c>
      <c r="H49" s="129" t="s">
        <v>308</v>
      </c>
      <c r="I49" s="23">
        <v>240000</v>
      </c>
      <c r="J49" s="23">
        <v>240000</v>
      </c>
      <c r="K49" s="23">
        <v>240000</v>
      </c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</row>
    <row r="50" ht="18.75" customHeight="1" spans="1:23">
      <c r="A50" s="129" t="s">
        <v>339</v>
      </c>
      <c r="B50" s="129" t="s">
        <v>362</v>
      </c>
      <c r="C50" s="21" t="s">
        <v>361</v>
      </c>
      <c r="D50" s="129" t="s">
        <v>71</v>
      </c>
      <c r="E50" s="129" t="s">
        <v>147</v>
      </c>
      <c r="F50" s="129" t="s">
        <v>148</v>
      </c>
      <c r="G50" s="129" t="s">
        <v>300</v>
      </c>
      <c r="H50" s="129" t="s">
        <v>301</v>
      </c>
      <c r="I50" s="23">
        <v>51000</v>
      </c>
      <c r="J50" s="23">
        <v>51000</v>
      </c>
      <c r="K50" s="23">
        <v>51000</v>
      </c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</row>
    <row r="51" ht="18.75" customHeight="1" spans="1:23">
      <c r="A51" s="129" t="s">
        <v>339</v>
      </c>
      <c r="B51" s="129" t="s">
        <v>362</v>
      </c>
      <c r="C51" s="21" t="s">
        <v>361</v>
      </c>
      <c r="D51" s="129" t="s">
        <v>71</v>
      </c>
      <c r="E51" s="129" t="s">
        <v>147</v>
      </c>
      <c r="F51" s="129" t="s">
        <v>148</v>
      </c>
      <c r="G51" s="129" t="s">
        <v>341</v>
      </c>
      <c r="H51" s="129" t="s">
        <v>342</v>
      </c>
      <c r="I51" s="23">
        <v>300000</v>
      </c>
      <c r="J51" s="23">
        <v>300000</v>
      </c>
      <c r="K51" s="23">
        <v>300000</v>
      </c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</row>
    <row r="52" ht="18.75" customHeight="1" spans="1:23">
      <c r="A52" s="24"/>
      <c r="B52" s="24"/>
      <c r="C52" s="21" t="s">
        <v>363</v>
      </c>
      <c r="D52" s="24"/>
      <c r="E52" s="24"/>
      <c r="F52" s="24"/>
      <c r="G52" s="24"/>
      <c r="H52" s="24"/>
      <c r="I52" s="23">
        <v>73000</v>
      </c>
      <c r="J52" s="23">
        <v>73000</v>
      </c>
      <c r="K52" s="23">
        <v>73000</v>
      </c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</row>
    <row r="53" ht="18.75" customHeight="1" spans="1:23">
      <c r="A53" s="129" t="s">
        <v>348</v>
      </c>
      <c r="B53" s="129" t="s">
        <v>364</v>
      </c>
      <c r="C53" s="21" t="s">
        <v>363</v>
      </c>
      <c r="D53" s="129" t="s">
        <v>71</v>
      </c>
      <c r="E53" s="129" t="s">
        <v>88</v>
      </c>
      <c r="F53" s="129" t="s">
        <v>89</v>
      </c>
      <c r="G53" s="129" t="s">
        <v>307</v>
      </c>
      <c r="H53" s="129" t="s">
        <v>308</v>
      </c>
      <c r="I53" s="23">
        <v>20000</v>
      </c>
      <c r="J53" s="23">
        <v>20000</v>
      </c>
      <c r="K53" s="23">
        <v>20000</v>
      </c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</row>
    <row r="54" ht="18.75" customHeight="1" spans="1:23">
      <c r="A54" s="129" t="s">
        <v>348</v>
      </c>
      <c r="B54" s="129" t="s">
        <v>364</v>
      </c>
      <c r="C54" s="21" t="s">
        <v>363</v>
      </c>
      <c r="D54" s="129" t="s">
        <v>71</v>
      </c>
      <c r="E54" s="129" t="s">
        <v>88</v>
      </c>
      <c r="F54" s="129" t="s">
        <v>89</v>
      </c>
      <c r="G54" s="129" t="s">
        <v>300</v>
      </c>
      <c r="H54" s="129" t="s">
        <v>301</v>
      </c>
      <c r="I54" s="23">
        <v>40000</v>
      </c>
      <c r="J54" s="23">
        <v>40000</v>
      </c>
      <c r="K54" s="23">
        <v>40000</v>
      </c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</row>
    <row r="55" ht="18.75" customHeight="1" spans="1:23">
      <c r="A55" s="129" t="s">
        <v>348</v>
      </c>
      <c r="B55" s="129" t="s">
        <v>364</v>
      </c>
      <c r="C55" s="21" t="s">
        <v>363</v>
      </c>
      <c r="D55" s="129" t="s">
        <v>71</v>
      </c>
      <c r="E55" s="129" t="s">
        <v>90</v>
      </c>
      <c r="F55" s="129" t="s">
        <v>91</v>
      </c>
      <c r="G55" s="129" t="s">
        <v>307</v>
      </c>
      <c r="H55" s="129" t="s">
        <v>308</v>
      </c>
      <c r="I55" s="23">
        <v>13000</v>
      </c>
      <c r="J55" s="23">
        <v>13000</v>
      </c>
      <c r="K55" s="23">
        <v>13000</v>
      </c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</row>
    <row r="56" ht="18.75" customHeight="1" spans="1:23">
      <c r="A56" s="24"/>
      <c r="B56" s="24"/>
      <c r="C56" s="21" t="s">
        <v>365</v>
      </c>
      <c r="D56" s="24"/>
      <c r="E56" s="24"/>
      <c r="F56" s="24"/>
      <c r="G56" s="24"/>
      <c r="H56" s="24"/>
      <c r="I56" s="23">
        <v>222187.5</v>
      </c>
      <c r="J56" s="23">
        <v>222187.5</v>
      </c>
      <c r="K56" s="23">
        <v>222187.5</v>
      </c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</row>
    <row r="57" ht="18.75" customHeight="1" spans="1:23">
      <c r="A57" s="129" t="s">
        <v>348</v>
      </c>
      <c r="B57" s="129" t="s">
        <v>366</v>
      </c>
      <c r="C57" s="21" t="s">
        <v>365</v>
      </c>
      <c r="D57" s="129" t="s">
        <v>71</v>
      </c>
      <c r="E57" s="129" t="s">
        <v>173</v>
      </c>
      <c r="F57" s="129" t="s">
        <v>174</v>
      </c>
      <c r="G57" s="129" t="s">
        <v>367</v>
      </c>
      <c r="H57" s="129" t="s">
        <v>368</v>
      </c>
      <c r="I57" s="23">
        <v>222187.5</v>
      </c>
      <c r="J57" s="23">
        <v>222187.5</v>
      </c>
      <c r="K57" s="23">
        <v>222187.5</v>
      </c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</row>
    <row r="58" ht="18.75" customHeight="1" spans="1:23">
      <c r="A58" s="34" t="s">
        <v>175</v>
      </c>
      <c r="B58" s="35"/>
      <c r="C58" s="35"/>
      <c r="D58" s="35"/>
      <c r="E58" s="35"/>
      <c r="F58" s="35"/>
      <c r="G58" s="35"/>
      <c r="H58" s="36"/>
      <c r="I58" s="23">
        <v>6136053.32</v>
      </c>
      <c r="J58" s="23">
        <v>5221423.5</v>
      </c>
      <c r="K58" s="23">
        <v>5221423.5</v>
      </c>
      <c r="L58" s="23"/>
      <c r="M58" s="23">
        <v>870</v>
      </c>
      <c r="N58" s="23"/>
      <c r="O58" s="23"/>
      <c r="P58" s="23"/>
      <c r="Q58" s="23"/>
      <c r="R58" s="23">
        <v>913759.82</v>
      </c>
      <c r="S58" s="23"/>
      <c r="T58" s="23"/>
      <c r="U58" s="23"/>
      <c r="V58" s="23"/>
      <c r="W58" s="23">
        <v>913759.82</v>
      </c>
    </row>
  </sheetData>
  <mergeCells count="28">
    <mergeCell ref="A2:W2"/>
    <mergeCell ref="A3:H3"/>
    <mergeCell ref="J4:M4"/>
    <mergeCell ref="N4:P4"/>
    <mergeCell ref="R4:W4"/>
    <mergeCell ref="A58:H58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84"/>
  <sheetViews>
    <sheetView showZeros="0" tabSelected="1" topLeftCell="B12" workbookViewId="0">
      <selection activeCell="B12" sqref="B12:B17"/>
    </sheetView>
  </sheetViews>
  <sheetFormatPr defaultColWidth="9.14285714285714" defaultRowHeight="12" customHeight="1"/>
  <cols>
    <col min="1" max="1" width="34.2857142857143" customWidth="1"/>
    <col min="2" max="2" width="48" customWidth="1"/>
    <col min="3" max="5" width="18.2857142857143" customWidth="1"/>
    <col min="6" max="6" width="12" customWidth="1"/>
    <col min="7" max="7" width="17" customWidth="1"/>
    <col min="8" max="9" width="12" customWidth="1"/>
    <col min="10" max="10" width="27.5714285714286" customWidth="1"/>
  </cols>
  <sheetData>
    <row r="1" ht="15" customHeight="1" spans="10:10">
      <c r="J1" s="87" t="s">
        <v>369</v>
      </c>
    </row>
    <row r="2" ht="36.75" customHeight="1" spans="1:10">
      <c r="A2" s="5" t="str">
        <f>"2025"&amp;"年部门项目支出绩效目标表"</f>
        <v>2025年部门项目支出绩效目标表</v>
      </c>
      <c r="B2" s="6"/>
      <c r="C2" s="6"/>
      <c r="D2" s="6"/>
      <c r="E2" s="6"/>
      <c r="F2" s="52"/>
      <c r="G2" s="6"/>
      <c r="H2" s="52"/>
      <c r="I2" s="52"/>
      <c r="J2" s="6"/>
    </row>
    <row r="3" ht="18.75" customHeight="1" spans="1:8">
      <c r="A3" s="7" t="str">
        <f>"单位名称："&amp;"永德县亚练乡人民政府"</f>
        <v>单位名称：永德县亚练乡人民政府</v>
      </c>
      <c r="B3" s="3"/>
      <c r="C3" s="3"/>
      <c r="D3" s="3"/>
      <c r="E3" s="3"/>
      <c r="F3" s="53"/>
      <c r="G3" s="3"/>
      <c r="H3" s="53"/>
    </row>
    <row r="4" ht="18.75" customHeight="1" spans="1:10">
      <c r="A4" s="46" t="s">
        <v>370</v>
      </c>
      <c r="B4" s="46" t="s">
        <v>371</v>
      </c>
      <c r="C4" s="46" t="s">
        <v>372</v>
      </c>
      <c r="D4" s="46" t="s">
        <v>373</v>
      </c>
      <c r="E4" s="46" t="s">
        <v>374</v>
      </c>
      <c r="F4" s="54" t="s">
        <v>375</v>
      </c>
      <c r="G4" s="46" t="s">
        <v>376</v>
      </c>
      <c r="H4" s="54" t="s">
        <v>377</v>
      </c>
      <c r="I4" s="54" t="s">
        <v>378</v>
      </c>
      <c r="J4" s="46" t="s">
        <v>379</v>
      </c>
    </row>
    <row r="5" ht="18.75" customHeight="1" spans="1:10">
      <c r="A5" s="117">
        <v>1</v>
      </c>
      <c r="B5" s="117">
        <v>2</v>
      </c>
      <c r="C5" s="117">
        <v>3</v>
      </c>
      <c r="D5" s="117">
        <v>4</v>
      </c>
      <c r="E5" s="117">
        <v>5</v>
      </c>
      <c r="F5" s="117">
        <v>6</v>
      </c>
      <c r="G5" s="117">
        <v>7</v>
      </c>
      <c r="H5" s="117">
        <v>8</v>
      </c>
      <c r="I5" s="117">
        <v>9</v>
      </c>
      <c r="J5" s="117">
        <v>10</v>
      </c>
    </row>
    <row r="6" ht="18.75" customHeight="1" spans="1:10">
      <c r="A6" s="33" t="s">
        <v>71</v>
      </c>
      <c r="B6" s="47"/>
      <c r="C6" s="47"/>
      <c r="D6" s="47"/>
      <c r="E6" s="55"/>
      <c r="F6" s="56"/>
      <c r="G6" s="55"/>
      <c r="H6" s="56"/>
      <c r="I6" s="56"/>
      <c r="J6" s="55"/>
    </row>
    <row r="7" ht="18.75" customHeight="1" spans="1:10">
      <c r="A7" s="221" t="s">
        <v>345</v>
      </c>
      <c r="B7" s="21" t="s">
        <v>380</v>
      </c>
      <c r="C7" s="21" t="s">
        <v>381</v>
      </c>
      <c r="D7" s="21" t="s">
        <v>382</v>
      </c>
      <c r="E7" s="33" t="s">
        <v>383</v>
      </c>
      <c r="F7" s="21" t="s">
        <v>384</v>
      </c>
      <c r="G7" s="33" t="s">
        <v>385</v>
      </c>
      <c r="H7" s="21" t="s">
        <v>386</v>
      </c>
      <c r="I7" s="21" t="s">
        <v>387</v>
      </c>
      <c r="J7" s="33" t="s">
        <v>388</v>
      </c>
    </row>
    <row r="8" ht="18.75" customHeight="1" spans="1:10">
      <c r="A8" s="221" t="s">
        <v>345</v>
      </c>
      <c r="B8" s="21" t="s">
        <v>380</v>
      </c>
      <c r="C8" s="21" t="s">
        <v>381</v>
      </c>
      <c r="D8" s="21" t="s">
        <v>389</v>
      </c>
      <c r="E8" s="33" t="s">
        <v>390</v>
      </c>
      <c r="F8" s="21" t="s">
        <v>384</v>
      </c>
      <c r="G8" s="33" t="s">
        <v>391</v>
      </c>
      <c r="H8" s="21" t="s">
        <v>392</v>
      </c>
      <c r="I8" s="21" t="s">
        <v>387</v>
      </c>
      <c r="J8" s="33" t="s">
        <v>393</v>
      </c>
    </row>
    <row r="9" ht="18.75" customHeight="1" spans="1:10">
      <c r="A9" s="221" t="s">
        <v>345</v>
      </c>
      <c r="B9" s="21" t="s">
        <v>380</v>
      </c>
      <c r="C9" s="21" t="s">
        <v>381</v>
      </c>
      <c r="D9" s="21" t="s">
        <v>394</v>
      </c>
      <c r="E9" s="33" t="s">
        <v>395</v>
      </c>
      <c r="F9" s="21" t="s">
        <v>396</v>
      </c>
      <c r="G9" s="33" t="s">
        <v>397</v>
      </c>
      <c r="H9" s="21" t="s">
        <v>398</v>
      </c>
      <c r="I9" s="21" t="s">
        <v>387</v>
      </c>
      <c r="J9" s="33" t="s">
        <v>399</v>
      </c>
    </row>
    <row r="10" ht="18.75" customHeight="1" spans="1:10">
      <c r="A10" s="221" t="s">
        <v>345</v>
      </c>
      <c r="B10" s="21" t="s">
        <v>380</v>
      </c>
      <c r="C10" s="21" t="s">
        <v>400</v>
      </c>
      <c r="D10" s="21" t="s">
        <v>401</v>
      </c>
      <c r="E10" s="33" t="s">
        <v>402</v>
      </c>
      <c r="F10" s="21" t="s">
        <v>403</v>
      </c>
      <c r="G10" s="33" t="s">
        <v>404</v>
      </c>
      <c r="H10" s="21" t="s">
        <v>404</v>
      </c>
      <c r="I10" s="21" t="s">
        <v>405</v>
      </c>
      <c r="J10" s="33" t="s">
        <v>406</v>
      </c>
    </row>
    <row r="11" ht="18.75" customHeight="1" spans="1:10">
      <c r="A11" s="221" t="s">
        <v>345</v>
      </c>
      <c r="B11" s="21" t="s">
        <v>380</v>
      </c>
      <c r="C11" s="21" t="s">
        <v>407</v>
      </c>
      <c r="D11" s="21" t="s">
        <v>408</v>
      </c>
      <c r="E11" s="33" t="s">
        <v>409</v>
      </c>
      <c r="F11" s="21" t="s">
        <v>384</v>
      </c>
      <c r="G11" s="33" t="s">
        <v>410</v>
      </c>
      <c r="H11" s="21" t="s">
        <v>392</v>
      </c>
      <c r="I11" s="21" t="s">
        <v>387</v>
      </c>
      <c r="J11" s="33" t="s">
        <v>411</v>
      </c>
    </row>
    <row r="12" ht="18.75" customHeight="1" spans="1:10">
      <c r="A12" s="221" t="s">
        <v>347</v>
      </c>
      <c r="B12" s="119" t="s">
        <v>412</v>
      </c>
      <c r="C12" s="21" t="s">
        <v>381</v>
      </c>
      <c r="D12" s="21" t="s">
        <v>382</v>
      </c>
      <c r="E12" s="33" t="s">
        <v>413</v>
      </c>
      <c r="F12" s="21" t="s">
        <v>384</v>
      </c>
      <c r="G12" s="33" t="s">
        <v>414</v>
      </c>
      <c r="H12" s="21" t="s">
        <v>415</v>
      </c>
      <c r="I12" s="21" t="s">
        <v>387</v>
      </c>
      <c r="J12" s="33" t="s">
        <v>416</v>
      </c>
    </row>
    <row r="13" ht="18.75" customHeight="1" spans="1:10">
      <c r="A13" s="221" t="s">
        <v>347</v>
      </c>
      <c r="B13" s="120"/>
      <c r="C13" s="21" t="s">
        <v>381</v>
      </c>
      <c r="D13" s="21" t="s">
        <v>382</v>
      </c>
      <c r="E13" s="33" t="s">
        <v>417</v>
      </c>
      <c r="F13" s="21" t="s">
        <v>384</v>
      </c>
      <c r="G13" s="33" t="s">
        <v>418</v>
      </c>
      <c r="H13" s="21" t="s">
        <v>386</v>
      </c>
      <c r="I13" s="21" t="s">
        <v>387</v>
      </c>
      <c r="J13" s="33" t="s">
        <v>419</v>
      </c>
    </row>
    <row r="14" ht="18.75" customHeight="1" spans="1:10">
      <c r="A14" s="221" t="s">
        <v>347</v>
      </c>
      <c r="B14" s="120"/>
      <c r="C14" s="21" t="s">
        <v>381</v>
      </c>
      <c r="D14" s="21" t="s">
        <v>389</v>
      </c>
      <c r="E14" s="33" t="s">
        <v>420</v>
      </c>
      <c r="F14" s="21" t="s">
        <v>384</v>
      </c>
      <c r="G14" s="33" t="s">
        <v>391</v>
      </c>
      <c r="H14" s="21" t="s">
        <v>392</v>
      </c>
      <c r="I14" s="21" t="s">
        <v>387</v>
      </c>
      <c r="J14" s="33" t="s">
        <v>421</v>
      </c>
    </row>
    <row r="15" ht="18.75" customHeight="1" spans="1:10">
      <c r="A15" s="221" t="s">
        <v>347</v>
      </c>
      <c r="B15" s="120"/>
      <c r="C15" s="21" t="s">
        <v>381</v>
      </c>
      <c r="D15" s="21" t="s">
        <v>394</v>
      </c>
      <c r="E15" s="33" t="s">
        <v>395</v>
      </c>
      <c r="F15" s="21" t="s">
        <v>396</v>
      </c>
      <c r="G15" s="33" t="s">
        <v>422</v>
      </c>
      <c r="H15" s="21" t="s">
        <v>398</v>
      </c>
      <c r="I15" s="21" t="s">
        <v>387</v>
      </c>
      <c r="J15" s="33" t="s">
        <v>399</v>
      </c>
    </row>
    <row r="16" ht="18.75" customHeight="1" spans="1:10">
      <c r="A16" s="221" t="s">
        <v>347</v>
      </c>
      <c r="B16" s="120"/>
      <c r="C16" s="21" t="s">
        <v>400</v>
      </c>
      <c r="D16" s="21" t="s">
        <v>423</v>
      </c>
      <c r="E16" s="33" t="s">
        <v>424</v>
      </c>
      <c r="F16" s="21" t="s">
        <v>403</v>
      </c>
      <c r="G16" s="33" t="s">
        <v>425</v>
      </c>
      <c r="H16" s="21" t="s">
        <v>392</v>
      </c>
      <c r="I16" s="21" t="s">
        <v>405</v>
      </c>
      <c r="J16" s="33" t="s">
        <v>426</v>
      </c>
    </row>
    <row r="17" ht="18.75" customHeight="1" spans="1:10">
      <c r="A17" s="221" t="s">
        <v>347</v>
      </c>
      <c r="B17" s="121"/>
      <c r="C17" s="21" t="s">
        <v>407</v>
      </c>
      <c r="D17" s="21" t="s">
        <v>408</v>
      </c>
      <c r="E17" s="33" t="s">
        <v>427</v>
      </c>
      <c r="F17" s="21" t="s">
        <v>384</v>
      </c>
      <c r="G17" s="33" t="s">
        <v>428</v>
      </c>
      <c r="H17" s="21" t="s">
        <v>392</v>
      </c>
      <c r="I17" s="21" t="s">
        <v>387</v>
      </c>
      <c r="J17" s="33" t="s">
        <v>429</v>
      </c>
    </row>
    <row r="18" ht="18.75" customHeight="1" spans="1:10">
      <c r="A18" s="221" t="s">
        <v>359</v>
      </c>
      <c r="B18" s="21" t="s">
        <v>430</v>
      </c>
      <c r="C18" s="21" t="s">
        <v>381</v>
      </c>
      <c r="D18" s="21" t="s">
        <v>382</v>
      </c>
      <c r="E18" s="33" t="s">
        <v>431</v>
      </c>
      <c r="F18" s="21" t="s">
        <v>384</v>
      </c>
      <c r="G18" s="33" t="s">
        <v>218</v>
      </c>
      <c r="H18" s="21" t="s">
        <v>432</v>
      </c>
      <c r="I18" s="21" t="s">
        <v>387</v>
      </c>
      <c r="J18" s="33" t="s">
        <v>433</v>
      </c>
    </row>
    <row r="19" ht="18.75" customHeight="1" spans="1:10">
      <c r="A19" s="221" t="s">
        <v>359</v>
      </c>
      <c r="B19" s="21" t="s">
        <v>430</v>
      </c>
      <c r="C19" s="21" t="s">
        <v>381</v>
      </c>
      <c r="D19" s="21" t="s">
        <v>382</v>
      </c>
      <c r="E19" s="33" t="s">
        <v>434</v>
      </c>
      <c r="F19" s="21" t="s">
        <v>384</v>
      </c>
      <c r="G19" s="33" t="s">
        <v>218</v>
      </c>
      <c r="H19" s="21" t="s">
        <v>432</v>
      </c>
      <c r="I19" s="21" t="s">
        <v>387</v>
      </c>
      <c r="J19" s="33" t="s">
        <v>435</v>
      </c>
    </row>
    <row r="20" ht="18.75" customHeight="1" spans="1:10">
      <c r="A20" s="221" t="s">
        <v>359</v>
      </c>
      <c r="B20" s="21" t="s">
        <v>430</v>
      </c>
      <c r="C20" s="21" t="s">
        <v>381</v>
      </c>
      <c r="D20" s="21" t="s">
        <v>382</v>
      </c>
      <c r="E20" s="33" t="s">
        <v>436</v>
      </c>
      <c r="F20" s="21" t="s">
        <v>384</v>
      </c>
      <c r="G20" s="33" t="s">
        <v>437</v>
      </c>
      <c r="H20" s="21" t="s">
        <v>415</v>
      </c>
      <c r="I20" s="21" t="s">
        <v>387</v>
      </c>
      <c r="J20" s="33" t="s">
        <v>438</v>
      </c>
    </row>
    <row r="21" ht="18.75" customHeight="1" spans="1:10">
      <c r="A21" s="221" t="s">
        <v>359</v>
      </c>
      <c r="B21" s="21" t="s">
        <v>430</v>
      </c>
      <c r="C21" s="21" t="s">
        <v>381</v>
      </c>
      <c r="D21" s="21" t="s">
        <v>439</v>
      </c>
      <c r="E21" s="33" t="s">
        <v>440</v>
      </c>
      <c r="F21" s="21" t="s">
        <v>384</v>
      </c>
      <c r="G21" s="33" t="s">
        <v>391</v>
      </c>
      <c r="H21" s="21" t="s">
        <v>392</v>
      </c>
      <c r="I21" s="21" t="s">
        <v>387</v>
      </c>
      <c r="J21" s="33" t="s">
        <v>441</v>
      </c>
    </row>
    <row r="22" ht="18.75" customHeight="1" spans="1:10">
      <c r="A22" s="221" t="s">
        <v>359</v>
      </c>
      <c r="B22" s="21" t="s">
        <v>430</v>
      </c>
      <c r="C22" s="21" t="s">
        <v>381</v>
      </c>
      <c r="D22" s="21" t="s">
        <v>439</v>
      </c>
      <c r="E22" s="33" t="s">
        <v>442</v>
      </c>
      <c r="F22" s="21" t="s">
        <v>384</v>
      </c>
      <c r="G22" s="33" t="s">
        <v>391</v>
      </c>
      <c r="H22" s="21" t="s">
        <v>392</v>
      </c>
      <c r="I22" s="21" t="s">
        <v>387</v>
      </c>
      <c r="J22" s="33" t="s">
        <v>443</v>
      </c>
    </row>
    <row r="23" ht="18.75" customHeight="1" spans="1:10">
      <c r="A23" s="221" t="s">
        <v>359</v>
      </c>
      <c r="B23" s="21" t="s">
        <v>430</v>
      </c>
      <c r="C23" s="21" t="s">
        <v>381</v>
      </c>
      <c r="D23" s="21" t="s">
        <v>439</v>
      </c>
      <c r="E23" s="33" t="s">
        <v>444</v>
      </c>
      <c r="F23" s="21" t="s">
        <v>384</v>
      </c>
      <c r="G23" s="33" t="s">
        <v>391</v>
      </c>
      <c r="H23" s="21" t="s">
        <v>392</v>
      </c>
      <c r="I23" s="21" t="s">
        <v>387</v>
      </c>
      <c r="J23" s="33" t="s">
        <v>445</v>
      </c>
    </row>
    <row r="24" ht="18.75" customHeight="1" spans="1:10">
      <c r="A24" s="221" t="s">
        <v>359</v>
      </c>
      <c r="B24" s="21" t="s">
        <v>430</v>
      </c>
      <c r="C24" s="21" t="s">
        <v>381</v>
      </c>
      <c r="D24" s="21" t="s">
        <v>389</v>
      </c>
      <c r="E24" s="33" t="s">
        <v>446</v>
      </c>
      <c r="F24" s="21" t="s">
        <v>403</v>
      </c>
      <c r="G24" s="33" t="s">
        <v>447</v>
      </c>
      <c r="H24" s="21" t="s">
        <v>448</v>
      </c>
      <c r="I24" s="21" t="s">
        <v>387</v>
      </c>
      <c r="J24" s="33" t="s">
        <v>449</v>
      </c>
    </row>
    <row r="25" ht="18.75" customHeight="1" spans="1:10">
      <c r="A25" s="221" t="s">
        <v>359</v>
      </c>
      <c r="B25" s="21" t="s">
        <v>430</v>
      </c>
      <c r="C25" s="21" t="s">
        <v>381</v>
      </c>
      <c r="D25" s="21" t="s">
        <v>389</v>
      </c>
      <c r="E25" s="33" t="s">
        <v>450</v>
      </c>
      <c r="F25" s="21" t="s">
        <v>403</v>
      </c>
      <c r="G25" s="33" t="s">
        <v>451</v>
      </c>
      <c r="H25" s="21" t="s">
        <v>448</v>
      </c>
      <c r="I25" s="21" t="s">
        <v>387</v>
      </c>
      <c r="J25" s="33" t="s">
        <v>452</v>
      </c>
    </row>
    <row r="26" ht="18.75" customHeight="1" spans="1:10">
      <c r="A26" s="221" t="s">
        <v>359</v>
      </c>
      <c r="B26" s="21" t="s">
        <v>430</v>
      </c>
      <c r="C26" s="21" t="s">
        <v>381</v>
      </c>
      <c r="D26" s="21" t="s">
        <v>394</v>
      </c>
      <c r="E26" s="33" t="s">
        <v>395</v>
      </c>
      <c r="F26" s="21" t="s">
        <v>396</v>
      </c>
      <c r="G26" s="33" t="s">
        <v>220</v>
      </c>
      <c r="H26" s="21" t="s">
        <v>453</v>
      </c>
      <c r="I26" s="21" t="s">
        <v>387</v>
      </c>
      <c r="J26" s="33" t="s">
        <v>399</v>
      </c>
    </row>
    <row r="27" ht="18.75" customHeight="1" spans="1:10">
      <c r="A27" s="221" t="s">
        <v>359</v>
      </c>
      <c r="B27" s="21" t="s">
        <v>430</v>
      </c>
      <c r="C27" s="21" t="s">
        <v>400</v>
      </c>
      <c r="D27" s="21" t="s">
        <v>401</v>
      </c>
      <c r="E27" s="33" t="s">
        <v>454</v>
      </c>
      <c r="F27" s="21" t="s">
        <v>403</v>
      </c>
      <c r="G27" s="33" t="s">
        <v>455</v>
      </c>
      <c r="H27" s="21" t="s">
        <v>455</v>
      </c>
      <c r="I27" s="21" t="s">
        <v>405</v>
      </c>
      <c r="J27" s="33" t="s">
        <v>456</v>
      </c>
    </row>
    <row r="28" ht="18.75" customHeight="1" spans="1:10">
      <c r="A28" s="221" t="s">
        <v>359</v>
      </c>
      <c r="B28" s="21" t="s">
        <v>430</v>
      </c>
      <c r="C28" s="21" t="s">
        <v>400</v>
      </c>
      <c r="D28" s="21" t="s">
        <v>401</v>
      </c>
      <c r="E28" s="33" t="s">
        <v>457</v>
      </c>
      <c r="F28" s="21" t="s">
        <v>403</v>
      </c>
      <c r="G28" s="33" t="s">
        <v>425</v>
      </c>
      <c r="H28" s="21" t="s">
        <v>425</v>
      </c>
      <c r="I28" s="21" t="s">
        <v>405</v>
      </c>
      <c r="J28" s="33" t="s">
        <v>458</v>
      </c>
    </row>
    <row r="29" ht="18.75" customHeight="1" spans="1:10">
      <c r="A29" s="221" t="s">
        <v>359</v>
      </c>
      <c r="B29" s="21" t="s">
        <v>430</v>
      </c>
      <c r="C29" s="21" t="s">
        <v>407</v>
      </c>
      <c r="D29" s="21" t="s">
        <v>408</v>
      </c>
      <c r="E29" s="33" t="s">
        <v>427</v>
      </c>
      <c r="F29" s="21" t="s">
        <v>384</v>
      </c>
      <c r="G29" s="33" t="s">
        <v>428</v>
      </c>
      <c r="H29" s="21" t="s">
        <v>392</v>
      </c>
      <c r="I29" s="21" t="s">
        <v>387</v>
      </c>
      <c r="J29" s="33" t="s">
        <v>459</v>
      </c>
    </row>
    <row r="30" ht="18.75" customHeight="1" spans="1:10">
      <c r="A30" s="221" t="s">
        <v>365</v>
      </c>
      <c r="B30" s="21" t="s">
        <v>460</v>
      </c>
      <c r="C30" s="21" t="s">
        <v>381</v>
      </c>
      <c r="D30" s="21" t="s">
        <v>382</v>
      </c>
      <c r="E30" s="33" t="s">
        <v>461</v>
      </c>
      <c r="F30" s="21" t="s">
        <v>384</v>
      </c>
      <c r="G30" s="33" t="s">
        <v>437</v>
      </c>
      <c r="H30" s="21" t="s">
        <v>462</v>
      </c>
      <c r="I30" s="21" t="s">
        <v>387</v>
      </c>
      <c r="J30" s="33" t="s">
        <v>463</v>
      </c>
    </row>
    <row r="31" ht="18.75" customHeight="1" spans="1:10">
      <c r="A31" s="221" t="s">
        <v>365</v>
      </c>
      <c r="B31" s="21" t="s">
        <v>460</v>
      </c>
      <c r="C31" s="21" t="s">
        <v>381</v>
      </c>
      <c r="D31" s="21" t="s">
        <v>382</v>
      </c>
      <c r="E31" s="33" t="s">
        <v>464</v>
      </c>
      <c r="F31" s="21" t="s">
        <v>384</v>
      </c>
      <c r="G31" s="33" t="s">
        <v>437</v>
      </c>
      <c r="H31" s="21" t="s">
        <v>465</v>
      </c>
      <c r="I31" s="21" t="s">
        <v>387</v>
      </c>
      <c r="J31" s="33" t="s">
        <v>466</v>
      </c>
    </row>
    <row r="32" ht="18.75" customHeight="1" spans="1:10">
      <c r="A32" s="221" t="s">
        <v>365</v>
      </c>
      <c r="B32" s="21" t="s">
        <v>460</v>
      </c>
      <c r="C32" s="21" t="s">
        <v>381</v>
      </c>
      <c r="D32" s="21" t="s">
        <v>439</v>
      </c>
      <c r="E32" s="33" t="s">
        <v>467</v>
      </c>
      <c r="F32" s="21" t="s">
        <v>384</v>
      </c>
      <c r="G32" s="33" t="s">
        <v>391</v>
      </c>
      <c r="H32" s="21" t="s">
        <v>392</v>
      </c>
      <c r="I32" s="21" t="s">
        <v>387</v>
      </c>
      <c r="J32" s="33" t="s">
        <v>468</v>
      </c>
    </row>
    <row r="33" ht="18.75" customHeight="1" spans="1:10">
      <c r="A33" s="221" t="s">
        <v>365</v>
      </c>
      <c r="B33" s="21" t="s">
        <v>460</v>
      </c>
      <c r="C33" s="21" t="s">
        <v>381</v>
      </c>
      <c r="D33" s="21" t="s">
        <v>439</v>
      </c>
      <c r="E33" s="33" t="s">
        <v>469</v>
      </c>
      <c r="F33" s="21" t="s">
        <v>384</v>
      </c>
      <c r="G33" s="33" t="s">
        <v>391</v>
      </c>
      <c r="H33" s="21" t="s">
        <v>392</v>
      </c>
      <c r="I33" s="21" t="s">
        <v>387</v>
      </c>
      <c r="J33" s="33" t="s">
        <v>470</v>
      </c>
    </row>
    <row r="34" ht="18.75" customHeight="1" spans="1:10">
      <c r="A34" s="221" t="s">
        <v>365</v>
      </c>
      <c r="B34" s="21" t="s">
        <v>460</v>
      </c>
      <c r="C34" s="21" t="s">
        <v>381</v>
      </c>
      <c r="D34" s="21" t="s">
        <v>394</v>
      </c>
      <c r="E34" s="33" t="s">
        <v>395</v>
      </c>
      <c r="F34" s="21" t="s">
        <v>396</v>
      </c>
      <c r="G34" s="33" t="s">
        <v>471</v>
      </c>
      <c r="H34" s="21" t="s">
        <v>398</v>
      </c>
      <c r="I34" s="21" t="s">
        <v>387</v>
      </c>
      <c r="J34" s="33" t="s">
        <v>399</v>
      </c>
    </row>
    <row r="35" ht="18.75" customHeight="1" spans="1:10">
      <c r="A35" s="221" t="s">
        <v>365</v>
      </c>
      <c r="B35" s="21" t="s">
        <v>460</v>
      </c>
      <c r="C35" s="21" t="s">
        <v>400</v>
      </c>
      <c r="D35" s="21" t="s">
        <v>401</v>
      </c>
      <c r="E35" s="33" t="s">
        <v>472</v>
      </c>
      <c r="F35" s="21" t="s">
        <v>403</v>
      </c>
      <c r="G35" s="33" t="s">
        <v>455</v>
      </c>
      <c r="H35" s="21" t="s">
        <v>455</v>
      </c>
      <c r="I35" s="21" t="s">
        <v>387</v>
      </c>
      <c r="J35" s="33" t="s">
        <v>473</v>
      </c>
    </row>
    <row r="36" ht="18.75" customHeight="1" spans="1:10">
      <c r="A36" s="221" t="s">
        <v>365</v>
      </c>
      <c r="B36" s="21" t="s">
        <v>460</v>
      </c>
      <c r="C36" s="21" t="s">
        <v>407</v>
      </c>
      <c r="D36" s="21" t="s">
        <v>408</v>
      </c>
      <c r="E36" s="33" t="s">
        <v>474</v>
      </c>
      <c r="F36" s="21" t="s">
        <v>384</v>
      </c>
      <c r="G36" s="33" t="s">
        <v>410</v>
      </c>
      <c r="H36" s="21" t="s">
        <v>392</v>
      </c>
      <c r="I36" s="21" t="s">
        <v>387</v>
      </c>
      <c r="J36" s="33" t="s">
        <v>475</v>
      </c>
    </row>
    <row r="37" ht="18.75" customHeight="1" spans="1:10">
      <c r="A37" s="221" t="s">
        <v>343</v>
      </c>
      <c r="B37" s="21" t="s">
        <v>476</v>
      </c>
      <c r="C37" s="21" t="s">
        <v>381</v>
      </c>
      <c r="D37" s="21" t="s">
        <v>382</v>
      </c>
      <c r="E37" s="33" t="s">
        <v>477</v>
      </c>
      <c r="F37" s="21" t="s">
        <v>384</v>
      </c>
      <c r="G37" s="33" t="s">
        <v>478</v>
      </c>
      <c r="H37" s="21" t="s">
        <v>386</v>
      </c>
      <c r="I37" s="21" t="s">
        <v>387</v>
      </c>
      <c r="J37" s="33" t="s">
        <v>479</v>
      </c>
    </row>
    <row r="38" ht="18.75" customHeight="1" spans="1:10">
      <c r="A38" s="221" t="s">
        <v>343</v>
      </c>
      <c r="B38" s="21" t="s">
        <v>476</v>
      </c>
      <c r="C38" s="21" t="s">
        <v>381</v>
      </c>
      <c r="D38" s="21" t="s">
        <v>382</v>
      </c>
      <c r="E38" s="33" t="s">
        <v>480</v>
      </c>
      <c r="F38" s="21" t="s">
        <v>384</v>
      </c>
      <c r="G38" s="33" t="s">
        <v>219</v>
      </c>
      <c r="H38" s="21" t="s">
        <v>462</v>
      </c>
      <c r="I38" s="21" t="s">
        <v>387</v>
      </c>
      <c r="J38" s="33" t="s">
        <v>481</v>
      </c>
    </row>
    <row r="39" ht="18.75" customHeight="1" spans="1:10">
      <c r="A39" s="221" t="s">
        <v>343</v>
      </c>
      <c r="B39" s="21" t="s">
        <v>476</v>
      </c>
      <c r="C39" s="21" t="s">
        <v>400</v>
      </c>
      <c r="D39" s="21" t="s">
        <v>401</v>
      </c>
      <c r="E39" s="33" t="s">
        <v>482</v>
      </c>
      <c r="F39" s="21" t="s">
        <v>403</v>
      </c>
      <c r="G39" s="33" t="s">
        <v>483</v>
      </c>
      <c r="H39" s="21" t="s">
        <v>483</v>
      </c>
      <c r="I39" s="21" t="s">
        <v>405</v>
      </c>
      <c r="J39" s="33" t="s">
        <v>484</v>
      </c>
    </row>
    <row r="40" ht="18.75" customHeight="1" spans="1:10">
      <c r="A40" s="221" t="s">
        <v>343</v>
      </c>
      <c r="B40" s="21" t="s">
        <v>476</v>
      </c>
      <c r="C40" s="21" t="s">
        <v>407</v>
      </c>
      <c r="D40" s="21" t="s">
        <v>408</v>
      </c>
      <c r="E40" s="33" t="s">
        <v>485</v>
      </c>
      <c r="F40" s="21" t="s">
        <v>384</v>
      </c>
      <c r="G40" s="33" t="s">
        <v>410</v>
      </c>
      <c r="H40" s="21" t="s">
        <v>392</v>
      </c>
      <c r="I40" s="21" t="s">
        <v>387</v>
      </c>
      <c r="J40" s="33" t="s">
        <v>486</v>
      </c>
    </row>
    <row r="41" ht="18.75" customHeight="1" spans="1:10">
      <c r="A41" s="221" t="s">
        <v>343</v>
      </c>
      <c r="B41" s="21" t="s">
        <v>476</v>
      </c>
      <c r="C41" s="21" t="s">
        <v>407</v>
      </c>
      <c r="D41" s="21" t="s">
        <v>408</v>
      </c>
      <c r="E41" s="33" t="s">
        <v>487</v>
      </c>
      <c r="F41" s="21" t="s">
        <v>384</v>
      </c>
      <c r="G41" s="33" t="s">
        <v>488</v>
      </c>
      <c r="H41" s="21" t="s">
        <v>392</v>
      </c>
      <c r="I41" s="21" t="s">
        <v>387</v>
      </c>
      <c r="J41" s="33" t="s">
        <v>489</v>
      </c>
    </row>
    <row r="42" ht="18.75" customHeight="1" spans="1:10">
      <c r="A42" s="221" t="s">
        <v>361</v>
      </c>
      <c r="B42" s="21" t="s">
        <v>490</v>
      </c>
      <c r="C42" s="21" t="s">
        <v>381</v>
      </c>
      <c r="D42" s="21" t="s">
        <v>382</v>
      </c>
      <c r="E42" s="33" t="s">
        <v>491</v>
      </c>
      <c r="F42" s="21" t="s">
        <v>384</v>
      </c>
      <c r="G42" s="33" t="s">
        <v>492</v>
      </c>
      <c r="H42" s="21" t="s">
        <v>493</v>
      </c>
      <c r="I42" s="21" t="s">
        <v>387</v>
      </c>
      <c r="J42" s="33" t="s">
        <v>494</v>
      </c>
    </row>
    <row r="43" ht="18.75" customHeight="1" spans="1:10">
      <c r="A43" s="221" t="s">
        <v>361</v>
      </c>
      <c r="B43" s="21" t="s">
        <v>490</v>
      </c>
      <c r="C43" s="21" t="s">
        <v>381</v>
      </c>
      <c r="D43" s="21" t="s">
        <v>382</v>
      </c>
      <c r="E43" s="33" t="s">
        <v>495</v>
      </c>
      <c r="F43" s="21" t="s">
        <v>384</v>
      </c>
      <c r="G43" s="33" t="s">
        <v>496</v>
      </c>
      <c r="H43" s="21" t="s">
        <v>497</v>
      </c>
      <c r="I43" s="21" t="s">
        <v>387</v>
      </c>
      <c r="J43" s="33" t="s">
        <v>498</v>
      </c>
    </row>
    <row r="44" ht="18.75" customHeight="1" spans="1:10">
      <c r="A44" s="221" t="s">
        <v>361</v>
      </c>
      <c r="B44" s="21" t="s">
        <v>490</v>
      </c>
      <c r="C44" s="21" t="s">
        <v>381</v>
      </c>
      <c r="D44" s="21" t="s">
        <v>439</v>
      </c>
      <c r="E44" s="33" t="s">
        <v>499</v>
      </c>
      <c r="F44" s="21" t="s">
        <v>384</v>
      </c>
      <c r="G44" s="33" t="s">
        <v>391</v>
      </c>
      <c r="H44" s="21" t="s">
        <v>392</v>
      </c>
      <c r="I44" s="21" t="s">
        <v>387</v>
      </c>
      <c r="J44" s="33" t="s">
        <v>500</v>
      </c>
    </row>
    <row r="45" ht="18.75" customHeight="1" spans="1:10">
      <c r="A45" s="221" t="s">
        <v>361</v>
      </c>
      <c r="B45" s="21" t="s">
        <v>490</v>
      </c>
      <c r="C45" s="21" t="s">
        <v>381</v>
      </c>
      <c r="D45" s="21" t="s">
        <v>389</v>
      </c>
      <c r="E45" s="33" t="s">
        <v>501</v>
      </c>
      <c r="F45" s="21" t="s">
        <v>384</v>
      </c>
      <c r="G45" s="33" t="s">
        <v>391</v>
      </c>
      <c r="H45" s="21" t="s">
        <v>392</v>
      </c>
      <c r="I45" s="21" t="s">
        <v>387</v>
      </c>
      <c r="J45" s="33" t="s">
        <v>502</v>
      </c>
    </row>
    <row r="46" ht="18.75" customHeight="1" spans="1:10">
      <c r="A46" s="221" t="s">
        <v>361</v>
      </c>
      <c r="B46" s="21" t="s">
        <v>490</v>
      </c>
      <c r="C46" s="21" t="s">
        <v>381</v>
      </c>
      <c r="D46" s="21" t="s">
        <v>394</v>
      </c>
      <c r="E46" s="33" t="s">
        <v>395</v>
      </c>
      <c r="F46" s="21" t="s">
        <v>396</v>
      </c>
      <c r="G46" s="33" t="s">
        <v>503</v>
      </c>
      <c r="H46" s="21" t="s">
        <v>398</v>
      </c>
      <c r="I46" s="21" t="s">
        <v>387</v>
      </c>
      <c r="J46" s="33" t="s">
        <v>504</v>
      </c>
    </row>
    <row r="47" ht="18.75" customHeight="1" spans="1:10">
      <c r="A47" s="221" t="s">
        <v>361</v>
      </c>
      <c r="B47" s="21" t="s">
        <v>490</v>
      </c>
      <c r="C47" s="21" t="s">
        <v>400</v>
      </c>
      <c r="D47" s="21" t="s">
        <v>505</v>
      </c>
      <c r="E47" s="33" t="s">
        <v>506</v>
      </c>
      <c r="F47" s="21" t="s">
        <v>403</v>
      </c>
      <c r="G47" s="33" t="s">
        <v>507</v>
      </c>
      <c r="H47" s="21" t="s">
        <v>507</v>
      </c>
      <c r="I47" s="21" t="s">
        <v>405</v>
      </c>
      <c r="J47" s="33" t="s">
        <v>508</v>
      </c>
    </row>
    <row r="48" ht="18.75" customHeight="1" spans="1:10">
      <c r="A48" s="221" t="s">
        <v>361</v>
      </c>
      <c r="B48" s="21" t="s">
        <v>490</v>
      </c>
      <c r="C48" s="21" t="s">
        <v>400</v>
      </c>
      <c r="D48" s="21" t="s">
        <v>401</v>
      </c>
      <c r="E48" s="33" t="s">
        <v>509</v>
      </c>
      <c r="F48" s="21" t="s">
        <v>403</v>
      </c>
      <c r="G48" s="33" t="s">
        <v>510</v>
      </c>
      <c r="H48" s="21" t="s">
        <v>510</v>
      </c>
      <c r="I48" s="21" t="s">
        <v>405</v>
      </c>
      <c r="J48" s="33" t="s">
        <v>511</v>
      </c>
    </row>
    <row r="49" ht="18.75" customHeight="1" spans="1:10">
      <c r="A49" s="221" t="s">
        <v>361</v>
      </c>
      <c r="B49" s="21" t="s">
        <v>490</v>
      </c>
      <c r="C49" s="21" t="s">
        <v>400</v>
      </c>
      <c r="D49" s="21" t="s">
        <v>512</v>
      </c>
      <c r="E49" s="33" t="s">
        <v>513</v>
      </c>
      <c r="F49" s="21" t="s">
        <v>403</v>
      </c>
      <c r="G49" s="33" t="s">
        <v>514</v>
      </c>
      <c r="H49" s="21" t="s">
        <v>514</v>
      </c>
      <c r="I49" s="21" t="s">
        <v>405</v>
      </c>
      <c r="J49" s="33" t="s">
        <v>515</v>
      </c>
    </row>
    <row r="50" ht="18.75" customHeight="1" spans="1:10">
      <c r="A50" s="221" t="s">
        <v>361</v>
      </c>
      <c r="B50" s="21" t="s">
        <v>490</v>
      </c>
      <c r="C50" s="21" t="s">
        <v>407</v>
      </c>
      <c r="D50" s="21" t="s">
        <v>408</v>
      </c>
      <c r="E50" s="33" t="s">
        <v>516</v>
      </c>
      <c r="F50" s="21" t="s">
        <v>384</v>
      </c>
      <c r="G50" s="33" t="s">
        <v>488</v>
      </c>
      <c r="H50" s="21" t="s">
        <v>392</v>
      </c>
      <c r="I50" s="21" t="s">
        <v>387</v>
      </c>
      <c r="J50" s="33" t="s">
        <v>517</v>
      </c>
    </row>
    <row r="51" ht="18.75" customHeight="1" spans="1:10">
      <c r="A51" s="221" t="s">
        <v>350</v>
      </c>
      <c r="B51" s="21" t="s">
        <v>518</v>
      </c>
      <c r="C51" s="21" t="s">
        <v>381</v>
      </c>
      <c r="D51" s="21" t="s">
        <v>382</v>
      </c>
      <c r="E51" s="33" t="s">
        <v>519</v>
      </c>
      <c r="F51" s="21" t="s">
        <v>403</v>
      </c>
      <c r="G51" s="33" t="s">
        <v>520</v>
      </c>
      <c r="H51" s="21" t="s">
        <v>415</v>
      </c>
      <c r="I51" s="21" t="s">
        <v>387</v>
      </c>
      <c r="J51" s="33" t="s">
        <v>521</v>
      </c>
    </row>
    <row r="52" ht="18.75" customHeight="1" spans="1:10">
      <c r="A52" s="221" t="s">
        <v>350</v>
      </c>
      <c r="B52" s="21" t="s">
        <v>518</v>
      </c>
      <c r="C52" s="21" t="s">
        <v>381</v>
      </c>
      <c r="D52" s="21" t="s">
        <v>382</v>
      </c>
      <c r="E52" s="33" t="s">
        <v>522</v>
      </c>
      <c r="F52" s="21" t="s">
        <v>403</v>
      </c>
      <c r="G52" s="33" t="s">
        <v>414</v>
      </c>
      <c r="H52" s="21" t="s">
        <v>415</v>
      </c>
      <c r="I52" s="21" t="s">
        <v>387</v>
      </c>
      <c r="J52" s="33" t="s">
        <v>523</v>
      </c>
    </row>
    <row r="53" ht="18.75" customHeight="1" spans="1:10">
      <c r="A53" s="221" t="s">
        <v>350</v>
      </c>
      <c r="B53" s="21" t="s">
        <v>518</v>
      </c>
      <c r="C53" s="21" t="s">
        <v>381</v>
      </c>
      <c r="D53" s="21" t="s">
        <v>394</v>
      </c>
      <c r="E53" s="33" t="s">
        <v>395</v>
      </c>
      <c r="F53" s="21" t="s">
        <v>396</v>
      </c>
      <c r="G53" s="33" t="s">
        <v>524</v>
      </c>
      <c r="H53" s="21" t="s">
        <v>398</v>
      </c>
      <c r="I53" s="21" t="s">
        <v>387</v>
      </c>
      <c r="J53" s="33" t="s">
        <v>525</v>
      </c>
    </row>
    <row r="54" ht="18.75" customHeight="1" spans="1:10">
      <c r="A54" s="221" t="s">
        <v>350</v>
      </c>
      <c r="B54" s="21" t="s">
        <v>518</v>
      </c>
      <c r="C54" s="21" t="s">
        <v>400</v>
      </c>
      <c r="D54" s="21" t="s">
        <v>401</v>
      </c>
      <c r="E54" s="33" t="s">
        <v>526</v>
      </c>
      <c r="F54" s="21" t="s">
        <v>403</v>
      </c>
      <c r="G54" s="33" t="s">
        <v>527</v>
      </c>
      <c r="H54" s="21" t="s">
        <v>527</v>
      </c>
      <c r="I54" s="21" t="s">
        <v>405</v>
      </c>
      <c r="J54" s="33" t="s">
        <v>528</v>
      </c>
    </row>
    <row r="55" ht="18.75" customHeight="1" spans="1:10">
      <c r="A55" s="221" t="s">
        <v>350</v>
      </c>
      <c r="B55" s="21" t="s">
        <v>518</v>
      </c>
      <c r="C55" s="21" t="s">
        <v>407</v>
      </c>
      <c r="D55" s="21" t="s">
        <v>408</v>
      </c>
      <c r="E55" s="33" t="s">
        <v>485</v>
      </c>
      <c r="F55" s="21" t="s">
        <v>384</v>
      </c>
      <c r="G55" s="33" t="s">
        <v>410</v>
      </c>
      <c r="H55" s="21" t="s">
        <v>392</v>
      </c>
      <c r="I55" s="21" t="s">
        <v>387</v>
      </c>
      <c r="J55" s="33" t="s">
        <v>529</v>
      </c>
    </row>
    <row r="56" ht="18.75" customHeight="1" spans="1:10">
      <c r="A56" s="221" t="s">
        <v>357</v>
      </c>
      <c r="B56" s="21" t="s">
        <v>530</v>
      </c>
      <c r="C56" s="21" t="s">
        <v>381</v>
      </c>
      <c r="D56" s="21" t="s">
        <v>382</v>
      </c>
      <c r="E56" s="33" t="s">
        <v>531</v>
      </c>
      <c r="F56" s="21" t="s">
        <v>384</v>
      </c>
      <c r="G56" s="33" t="s">
        <v>219</v>
      </c>
      <c r="H56" s="21" t="s">
        <v>386</v>
      </c>
      <c r="I56" s="21" t="s">
        <v>387</v>
      </c>
      <c r="J56" s="33" t="s">
        <v>531</v>
      </c>
    </row>
    <row r="57" ht="18.75" customHeight="1" spans="1:10">
      <c r="A57" s="221" t="s">
        <v>357</v>
      </c>
      <c r="B57" s="21" t="s">
        <v>530</v>
      </c>
      <c r="C57" s="21" t="s">
        <v>381</v>
      </c>
      <c r="D57" s="21" t="s">
        <v>382</v>
      </c>
      <c r="E57" s="33" t="s">
        <v>532</v>
      </c>
      <c r="F57" s="21" t="s">
        <v>384</v>
      </c>
      <c r="G57" s="33" t="s">
        <v>533</v>
      </c>
      <c r="H57" s="21" t="s">
        <v>432</v>
      </c>
      <c r="I57" s="21" t="s">
        <v>387</v>
      </c>
      <c r="J57" s="33" t="s">
        <v>532</v>
      </c>
    </row>
    <row r="58" ht="18.75" customHeight="1" spans="1:10">
      <c r="A58" s="221" t="s">
        <v>357</v>
      </c>
      <c r="B58" s="21" t="s">
        <v>530</v>
      </c>
      <c r="C58" s="21" t="s">
        <v>381</v>
      </c>
      <c r="D58" s="21" t="s">
        <v>439</v>
      </c>
      <c r="E58" s="33" t="s">
        <v>534</v>
      </c>
      <c r="F58" s="21" t="s">
        <v>403</v>
      </c>
      <c r="G58" s="33" t="s">
        <v>391</v>
      </c>
      <c r="H58" s="21" t="s">
        <v>392</v>
      </c>
      <c r="I58" s="21" t="s">
        <v>387</v>
      </c>
      <c r="J58" s="33" t="s">
        <v>534</v>
      </c>
    </row>
    <row r="59" ht="18.75" customHeight="1" spans="1:10">
      <c r="A59" s="221" t="s">
        <v>357</v>
      </c>
      <c r="B59" s="21" t="s">
        <v>530</v>
      </c>
      <c r="C59" s="21" t="s">
        <v>381</v>
      </c>
      <c r="D59" s="21" t="s">
        <v>439</v>
      </c>
      <c r="E59" s="33" t="s">
        <v>535</v>
      </c>
      <c r="F59" s="21" t="s">
        <v>403</v>
      </c>
      <c r="G59" s="33" t="s">
        <v>391</v>
      </c>
      <c r="H59" s="21" t="s">
        <v>392</v>
      </c>
      <c r="I59" s="21" t="s">
        <v>387</v>
      </c>
      <c r="J59" s="33" t="s">
        <v>535</v>
      </c>
    </row>
    <row r="60" ht="18.75" customHeight="1" spans="1:10">
      <c r="A60" s="221" t="s">
        <v>357</v>
      </c>
      <c r="B60" s="21" t="s">
        <v>530</v>
      </c>
      <c r="C60" s="21" t="s">
        <v>381</v>
      </c>
      <c r="D60" s="21" t="s">
        <v>389</v>
      </c>
      <c r="E60" s="33" t="s">
        <v>536</v>
      </c>
      <c r="F60" s="21" t="s">
        <v>396</v>
      </c>
      <c r="G60" s="33" t="s">
        <v>537</v>
      </c>
      <c r="H60" s="21" t="s">
        <v>538</v>
      </c>
      <c r="I60" s="21" t="s">
        <v>387</v>
      </c>
      <c r="J60" s="33" t="s">
        <v>536</v>
      </c>
    </row>
    <row r="61" ht="18.75" customHeight="1" spans="1:10">
      <c r="A61" s="221" t="s">
        <v>357</v>
      </c>
      <c r="B61" s="21" t="s">
        <v>530</v>
      </c>
      <c r="C61" s="21" t="s">
        <v>381</v>
      </c>
      <c r="D61" s="21" t="s">
        <v>389</v>
      </c>
      <c r="E61" s="33" t="s">
        <v>539</v>
      </c>
      <c r="F61" s="21" t="s">
        <v>403</v>
      </c>
      <c r="G61" s="33" t="s">
        <v>391</v>
      </c>
      <c r="H61" s="21" t="s">
        <v>392</v>
      </c>
      <c r="I61" s="21" t="s">
        <v>387</v>
      </c>
      <c r="J61" s="33" t="s">
        <v>539</v>
      </c>
    </row>
    <row r="62" ht="18.75" customHeight="1" spans="1:10">
      <c r="A62" s="221" t="s">
        <v>357</v>
      </c>
      <c r="B62" s="21" t="s">
        <v>530</v>
      </c>
      <c r="C62" s="21" t="s">
        <v>381</v>
      </c>
      <c r="D62" s="21" t="s">
        <v>394</v>
      </c>
      <c r="E62" s="33" t="s">
        <v>395</v>
      </c>
      <c r="F62" s="21" t="s">
        <v>403</v>
      </c>
      <c r="G62" s="33" t="s">
        <v>540</v>
      </c>
      <c r="H62" s="21" t="s">
        <v>541</v>
      </c>
      <c r="I62" s="21" t="s">
        <v>387</v>
      </c>
      <c r="J62" s="33" t="s">
        <v>395</v>
      </c>
    </row>
    <row r="63" ht="18.75" customHeight="1" spans="1:10">
      <c r="A63" s="221" t="s">
        <v>357</v>
      </c>
      <c r="B63" s="21" t="s">
        <v>530</v>
      </c>
      <c r="C63" s="21" t="s">
        <v>400</v>
      </c>
      <c r="D63" s="21" t="s">
        <v>401</v>
      </c>
      <c r="E63" s="33" t="s">
        <v>542</v>
      </c>
      <c r="F63" s="21" t="s">
        <v>403</v>
      </c>
      <c r="G63" s="33" t="s">
        <v>543</v>
      </c>
      <c r="H63" s="21"/>
      <c r="I63" s="21" t="s">
        <v>405</v>
      </c>
      <c r="J63" s="33" t="s">
        <v>542</v>
      </c>
    </row>
    <row r="64" ht="18.75" customHeight="1" spans="1:10">
      <c r="A64" s="221" t="s">
        <v>357</v>
      </c>
      <c r="B64" s="21" t="s">
        <v>530</v>
      </c>
      <c r="C64" s="21" t="s">
        <v>400</v>
      </c>
      <c r="D64" s="21" t="s">
        <v>401</v>
      </c>
      <c r="E64" s="33" t="s">
        <v>544</v>
      </c>
      <c r="F64" s="21" t="s">
        <v>384</v>
      </c>
      <c r="G64" s="33" t="s">
        <v>410</v>
      </c>
      <c r="H64" s="21" t="s">
        <v>392</v>
      </c>
      <c r="I64" s="21" t="s">
        <v>387</v>
      </c>
      <c r="J64" s="33" t="s">
        <v>544</v>
      </c>
    </row>
    <row r="65" ht="18.75" customHeight="1" spans="1:10">
      <c r="A65" s="221" t="s">
        <v>357</v>
      </c>
      <c r="B65" s="21" t="s">
        <v>530</v>
      </c>
      <c r="C65" s="21" t="s">
        <v>407</v>
      </c>
      <c r="D65" s="21" t="s">
        <v>408</v>
      </c>
      <c r="E65" s="33" t="s">
        <v>545</v>
      </c>
      <c r="F65" s="21" t="s">
        <v>384</v>
      </c>
      <c r="G65" s="33" t="s">
        <v>410</v>
      </c>
      <c r="H65" s="21" t="s">
        <v>398</v>
      </c>
      <c r="I65" s="21" t="s">
        <v>387</v>
      </c>
      <c r="J65" s="33" t="s">
        <v>545</v>
      </c>
    </row>
    <row r="66" ht="18.75" customHeight="1" spans="1:10">
      <c r="A66" s="222" t="s">
        <v>363</v>
      </c>
      <c r="B66" s="123" t="s">
        <v>546</v>
      </c>
      <c r="C66" s="21" t="s">
        <v>381</v>
      </c>
      <c r="D66" s="21" t="s">
        <v>382</v>
      </c>
      <c r="E66" s="33" t="s">
        <v>547</v>
      </c>
      <c r="F66" s="21" t="s">
        <v>384</v>
      </c>
      <c r="G66" s="33" t="s">
        <v>218</v>
      </c>
      <c r="H66" s="21" t="s">
        <v>432</v>
      </c>
      <c r="I66" s="21" t="s">
        <v>387</v>
      </c>
      <c r="J66" s="33" t="s">
        <v>548</v>
      </c>
    </row>
    <row r="67" ht="18.75" customHeight="1" spans="1:10">
      <c r="A67" s="124"/>
      <c r="B67" s="125"/>
      <c r="C67" s="21" t="s">
        <v>381</v>
      </c>
      <c r="D67" s="21" t="s">
        <v>382</v>
      </c>
      <c r="E67" s="33" t="s">
        <v>549</v>
      </c>
      <c r="F67" s="21" t="s">
        <v>384</v>
      </c>
      <c r="G67" s="33" t="s">
        <v>219</v>
      </c>
      <c r="H67" s="21" t="s">
        <v>550</v>
      </c>
      <c r="I67" s="21" t="s">
        <v>387</v>
      </c>
      <c r="J67" s="33" t="s">
        <v>551</v>
      </c>
    </row>
    <row r="68" ht="18.75" customHeight="1" spans="1:10">
      <c r="A68" s="124"/>
      <c r="B68" s="125"/>
      <c r="C68" s="21" t="s">
        <v>381</v>
      </c>
      <c r="D68" s="21" t="s">
        <v>382</v>
      </c>
      <c r="E68" s="33" t="s">
        <v>552</v>
      </c>
      <c r="F68" s="21" t="s">
        <v>384</v>
      </c>
      <c r="G68" s="33" t="s">
        <v>391</v>
      </c>
      <c r="H68" s="21" t="s">
        <v>386</v>
      </c>
      <c r="I68" s="21" t="s">
        <v>387</v>
      </c>
      <c r="J68" s="33" t="s">
        <v>553</v>
      </c>
    </row>
    <row r="69" ht="18.75" customHeight="1" spans="1:10">
      <c r="A69" s="124"/>
      <c r="B69" s="125"/>
      <c r="C69" s="21" t="s">
        <v>381</v>
      </c>
      <c r="D69" s="21" t="s">
        <v>382</v>
      </c>
      <c r="E69" s="33" t="s">
        <v>554</v>
      </c>
      <c r="F69" s="21" t="s">
        <v>384</v>
      </c>
      <c r="G69" s="33" t="s">
        <v>555</v>
      </c>
      <c r="H69" s="21" t="s">
        <v>386</v>
      </c>
      <c r="I69" s="21" t="s">
        <v>387</v>
      </c>
      <c r="J69" s="33" t="s">
        <v>556</v>
      </c>
    </row>
    <row r="70" ht="18.75" customHeight="1" spans="1:10">
      <c r="A70" s="124"/>
      <c r="B70" s="125"/>
      <c r="C70" s="21" t="s">
        <v>381</v>
      </c>
      <c r="D70" s="21" t="s">
        <v>382</v>
      </c>
      <c r="E70" s="33" t="s">
        <v>557</v>
      </c>
      <c r="F70" s="21" t="s">
        <v>384</v>
      </c>
      <c r="G70" s="33" t="s">
        <v>558</v>
      </c>
      <c r="H70" s="21" t="s">
        <v>432</v>
      </c>
      <c r="I70" s="21" t="s">
        <v>387</v>
      </c>
      <c r="J70" s="33" t="s">
        <v>559</v>
      </c>
    </row>
    <row r="71" ht="18.75" customHeight="1" spans="1:10">
      <c r="A71" s="124"/>
      <c r="B71" s="125"/>
      <c r="C71" s="21" t="s">
        <v>381</v>
      </c>
      <c r="D71" s="21" t="s">
        <v>382</v>
      </c>
      <c r="E71" s="33" t="s">
        <v>560</v>
      </c>
      <c r="F71" s="21" t="s">
        <v>384</v>
      </c>
      <c r="G71" s="33" t="s">
        <v>414</v>
      </c>
      <c r="H71" s="21" t="s">
        <v>432</v>
      </c>
      <c r="I71" s="21" t="s">
        <v>387</v>
      </c>
      <c r="J71" s="33" t="s">
        <v>561</v>
      </c>
    </row>
    <row r="72" ht="18.75" customHeight="1" spans="1:10">
      <c r="A72" s="124"/>
      <c r="B72" s="125"/>
      <c r="C72" s="21" t="s">
        <v>381</v>
      </c>
      <c r="D72" s="21" t="s">
        <v>439</v>
      </c>
      <c r="E72" s="33" t="s">
        <v>562</v>
      </c>
      <c r="F72" s="21" t="s">
        <v>384</v>
      </c>
      <c r="G72" s="33" t="s">
        <v>563</v>
      </c>
      <c r="H72" s="21" t="s">
        <v>392</v>
      </c>
      <c r="I72" s="21" t="s">
        <v>387</v>
      </c>
      <c r="J72" s="33" t="s">
        <v>564</v>
      </c>
    </row>
    <row r="73" ht="18.75" customHeight="1" spans="1:10">
      <c r="A73" s="124"/>
      <c r="B73" s="125"/>
      <c r="C73" s="21" t="s">
        <v>381</v>
      </c>
      <c r="D73" s="21" t="s">
        <v>439</v>
      </c>
      <c r="E73" s="33" t="s">
        <v>444</v>
      </c>
      <c r="F73" s="21" t="s">
        <v>384</v>
      </c>
      <c r="G73" s="33" t="s">
        <v>391</v>
      </c>
      <c r="H73" s="21" t="s">
        <v>392</v>
      </c>
      <c r="I73" s="21" t="s">
        <v>387</v>
      </c>
      <c r="J73" s="33" t="s">
        <v>565</v>
      </c>
    </row>
    <row r="74" ht="18.75" customHeight="1" spans="1:10">
      <c r="A74" s="124"/>
      <c r="B74" s="125"/>
      <c r="C74" s="21" t="s">
        <v>381</v>
      </c>
      <c r="D74" s="21" t="s">
        <v>389</v>
      </c>
      <c r="E74" s="33" t="s">
        <v>566</v>
      </c>
      <c r="F74" s="21" t="s">
        <v>403</v>
      </c>
      <c r="G74" s="33" t="s">
        <v>567</v>
      </c>
      <c r="H74" s="21" t="s">
        <v>448</v>
      </c>
      <c r="I74" s="21" t="s">
        <v>387</v>
      </c>
      <c r="J74" s="33" t="s">
        <v>568</v>
      </c>
    </row>
    <row r="75" ht="18.75" customHeight="1" spans="1:10">
      <c r="A75" s="124"/>
      <c r="B75" s="125"/>
      <c r="C75" s="21" t="s">
        <v>381</v>
      </c>
      <c r="D75" s="21" t="s">
        <v>389</v>
      </c>
      <c r="E75" s="33" t="s">
        <v>569</v>
      </c>
      <c r="F75" s="21" t="s">
        <v>403</v>
      </c>
      <c r="G75" s="33" t="s">
        <v>451</v>
      </c>
      <c r="H75" s="21" t="s">
        <v>448</v>
      </c>
      <c r="I75" s="21" t="s">
        <v>387</v>
      </c>
      <c r="J75" s="33" t="s">
        <v>570</v>
      </c>
    </row>
    <row r="76" ht="18.75" customHeight="1" spans="1:10">
      <c r="A76" s="124"/>
      <c r="B76" s="125"/>
      <c r="C76" s="21" t="s">
        <v>381</v>
      </c>
      <c r="D76" s="21" t="s">
        <v>394</v>
      </c>
      <c r="E76" s="33" t="s">
        <v>395</v>
      </c>
      <c r="F76" s="21" t="s">
        <v>396</v>
      </c>
      <c r="G76" s="33" t="s">
        <v>571</v>
      </c>
      <c r="H76" s="21" t="s">
        <v>398</v>
      </c>
      <c r="I76" s="21" t="s">
        <v>387</v>
      </c>
      <c r="J76" s="33" t="s">
        <v>572</v>
      </c>
    </row>
    <row r="77" ht="18.75" customHeight="1" spans="1:10">
      <c r="A77" s="124"/>
      <c r="B77" s="125"/>
      <c r="C77" s="21" t="s">
        <v>400</v>
      </c>
      <c r="D77" s="21" t="s">
        <v>401</v>
      </c>
      <c r="E77" s="33" t="s">
        <v>573</v>
      </c>
      <c r="F77" s="21" t="s">
        <v>403</v>
      </c>
      <c r="G77" s="33" t="s">
        <v>455</v>
      </c>
      <c r="H77" s="21" t="s">
        <v>392</v>
      </c>
      <c r="I77" s="21" t="s">
        <v>405</v>
      </c>
      <c r="J77" s="33" t="s">
        <v>574</v>
      </c>
    </row>
    <row r="78" ht="18.75" customHeight="1" spans="1:10">
      <c r="A78" s="124"/>
      <c r="B78" s="125"/>
      <c r="C78" s="21" t="s">
        <v>400</v>
      </c>
      <c r="D78" s="21" t="s">
        <v>401</v>
      </c>
      <c r="E78" s="33" t="s">
        <v>575</v>
      </c>
      <c r="F78" s="21" t="s">
        <v>403</v>
      </c>
      <c r="G78" s="33" t="s">
        <v>425</v>
      </c>
      <c r="H78" s="21" t="s">
        <v>392</v>
      </c>
      <c r="I78" s="21" t="s">
        <v>405</v>
      </c>
      <c r="J78" s="33" t="s">
        <v>576</v>
      </c>
    </row>
    <row r="79" ht="18.75" customHeight="1" spans="1:10">
      <c r="A79" s="126"/>
      <c r="B79" s="127"/>
      <c r="C79" s="21" t="s">
        <v>407</v>
      </c>
      <c r="D79" s="21" t="s">
        <v>408</v>
      </c>
      <c r="E79" s="33" t="s">
        <v>577</v>
      </c>
      <c r="F79" s="21" t="s">
        <v>384</v>
      </c>
      <c r="G79" s="33" t="s">
        <v>488</v>
      </c>
      <c r="H79" s="21" t="s">
        <v>392</v>
      </c>
      <c r="I79" s="21" t="s">
        <v>387</v>
      </c>
      <c r="J79" s="33" t="s">
        <v>578</v>
      </c>
    </row>
    <row r="80" ht="18.75" customHeight="1" spans="1:10">
      <c r="A80" s="221" t="s">
        <v>353</v>
      </c>
      <c r="B80" s="123" t="s">
        <v>518</v>
      </c>
      <c r="C80" s="21" t="s">
        <v>381</v>
      </c>
      <c r="D80" s="21" t="s">
        <v>382</v>
      </c>
      <c r="E80" s="33" t="s">
        <v>519</v>
      </c>
      <c r="F80" s="21" t="s">
        <v>403</v>
      </c>
      <c r="G80" s="33" t="s">
        <v>520</v>
      </c>
      <c r="H80" s="21" t="s">
        <v>415</v>
      </c>
      <c r="I80" s="21" t="s">
        <v>387</v>
      </c>
      <c r="J80" s="33" t="s">
        <v>579</v>
      </c>
    </row>
    <row r="81" ht="18.75" customHeight="1" spans="1:10">
      <c r="A81" s="221" t="s">
        <v>353</v>
      </c>
      <c r="B81" s="125"/>
      <c r="C81" s="21" t="s">
        <v>381</v>
      </c>
      <c r="D81" s="21" t="s">
        <v>382</v>
      </c>
      <c r="E81" s="33" t="s">
        <v>522</v>
      </c>
      <c r="F81" s="21" t="s">
        <v>403</v>
      </c>
      <c r="G81" s="33" t="s">
        <v>414</v>
      </c>
      <c r="H81" s="21" t="s">
        <v>415</v>
      </c>
      <c r="I81" s="21" t="s">
        <v>387</v>
      </c>
      <c r="J81" s="33" t="s">
        <v>580</v>
      </c>
    </row>
    <row r="82" ht="18.75" customHeight="1" spans="1:10">
      <c r="A82" s="221" t="s">
        <v>353</v>
      </c>
      <c r="B82" s="125"/>
      <c r="C82" s="21" t="s">
        <v>381</v>
      </c>
      <c r="D82" s="21" t="s">
        <v>394</v>
      </c>
      <c r="E82" s="33" t="s">
        <v>395</v>
      </c>
      <c r="F82" s="21" t="s">
        <v>396</v>
      </c>
      <c r="G82" s="33" t="s">
        <v>581</v>
      </c>
      <c r="H82" s="21" t="s">
        <v>453</v>
      </c>
      <c r="I82" s="21" t="s">
        <v>387</v>
      </c>
      <c r="J82" s="33" t="s">
        <v>525</v>
      </c>
    </row>
    <row r="83" ht="18.75" customHeight="1" spans="1:10">
      <c r="A83" s="221" t="s">
        <v>353</v>
      </c>
      <c r="B83" s="125"/>
      <c r="C83" s="21" t="s">
        <v>400</v>
      </c>
      <c r="D83" s="21" t="s">
        <v>401</v>
      </c>
      <c r="E83" s="33" t="s">
        <v>526</v>
      </c>
      <c r="F83" s="21" t="s">
        <v>403</v>
      </c>
      <c r="G83" s="33" t="s">
        <v>527</v>
      </c>
      <c r="H83" s="21" t="s">
        <v>527</v>
      </c>
      <c r="I83" s="21" t="s">
        <v>405</v>
      </c>
      <c r="J83" s="33" t="s">
        <v>582</v>
      </c>
    </row>
    <row r="84" ht="18.75" customHeight="1" spans="1:10">
      <c r="A84" s="221" t="s">
        <v>353</v>
      </c>
      <c r="B84" s="127"/>
      <c r="C84" s="21" t="s">
        <v>407</v>
      </c>
      <c r="D84" s="21" t="s">
        <v>408</v>
      </c>
      <c r="E84" s="33" t="s">
        <v>485</v>
      </c>
      <c r="F84" s="21" t="s">
        <v>384</v>
      </c>
      <c r="G84" s="33" t="s">
        <v>410</v>
      </c>
      <c r="H84" s="21" t="s">
        <v>392</v>
      </c>
      <c r="I84" s="21" t="s">
        <v>387</v>
      </c>
      <c r="J84" s="33" t="s">
        <v>529</v>
      </c>
    </row>
  </sheetData>
  <mergeCells count="22">
    <mergeCell ref="A2:J2"/>
    <mergeCell ref="A3:H3"/>
    <mergeCell ref="A7:A11"/>
    <mergeCell ref="A12:A17"/>
    <mergeCell ref="A18:A29"/>
    <mergeCell ref="A30:A36"/>
    <mergeCell ref="A37:A41"/>
    <mergeCell ref="A42:A50"/>
    <mergeCell ref="A51:A55"/>
    <mergeCell ref="A56:A65"/>
    <mergeCell ref="A66:A79"/>
    <mergeCell ref="A80:A84"/>
    <mergeCell ref="B7:B11"/>
    <mergeCell ref="B12:B17"/>
    <mergeCell ref="B18:B29"/>
    <mergeCell ref="B30:B36"/>
    <mergeCell ref="B37:B41"/>
    <mergeCell ref="B42:B50"/>
    <mergeCell ref="B51:B55"/>
    <mergeCell ref="B56:B65"/>
    <mergeCell ref="B66:B79"/>
    <mergeCell ref="B80:B84"/>
  </mergeCells>
  <printOptions horizontalCentered="1"/>
  <pageMargins left="1" right="1" top="0.75" bottom="0.75" header="0" footer="0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县对下转移支付预算表09-1</vt:lpstr>
      <vt:lpstr>县对下转移支付绩效目标表09-2</vt:lpstr>
      <vt:lpstr>新增资产配置表10</vt:lpstr>
      <vt:lpstr>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贾云峰</cp:lastModifiedBy>
  <dcterms:created xsi:type="dcterms:W3CDTF">2025-03-10T01:43:00Z</dcterms:created>
  <dcterms:modified xsi:type="dcterms:W3CDTF">2025-03-19T08:30:18Z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2052-12.1.0.17145</vt:lpwstr>
  </property>
  <property fmtid="{D5CDD505-2E9C-101B-9397-08002B2CF9AE}" pid="3" name="ICV">
    <vt:lpwstr>A6C2029E89B441F881716A4FF329995D_12</vt:lpwstr>
  </property>
</Properties>
</file>