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2025预算公开\永德县水务局\"/>
    </mc:Choice>
  </mc:AlternateContent>
  <xr:revisionPtr revIDLastSave="0" documentId="13_ncr:1_{24A48B76-6DAC-4226-AD0A-18C4D95E1A59}" xr6:coauthVersionLast="47" xr6:coauthVersionMax="47" xr10:uidLastSave="{00000000-0000-0000-0000-000000000000}"/>
  <bookViews>
    <workbookView xWindow="28680" yWindow="-120" windowWidth="24240" windowHeight="13290" firstSheet="6"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l="1"/>
  <c r="F5" i="17"/>
  <c r="E5" i="17"/>
  <c r="A3" i="17"/>
  <c r="A2" i="17"/>
  <c r="A3" i="16"/>
  <c r="A2" i="16"/>
  <c r="A3" i="15"/>
  <c r="A2" i="15"/>
  <c r="A3" i="14"/>
  <c r="A2" i="14"/>
  <c r="A3" i="13"/>
  <c r="A2" i="13"/>
  <c r="A3" i="12"/>
  <c r="A2" i="12"/>
  <c r="A3" i="11"/>
  <c r="A2" i="11"/>
  <c r="A3" i="10"/>
  <c r="A2" i="10"/>
  <c r="A3" i="9"/>
  <c r="A2" i="9"/>
  <c r="A3" i="8"/>
  <c r="A2" i="8"/>
  <c r="A3" i="7"/>
  <c r="A2" i="7"/>
  <c r="A3" i="6"/>
  <c r="A2" i="6"/>
  <c r="A3" i="5"/>
  <c r="A2" i="5"/>
  <c r="D5" i="4"/>
  <c r="B5" i="4"/>
  <c r="A3" i="4"/>
  <c r="A2" i="4"/>
  <c r="A3" i="3"/>
  <c r="A2" i="3"/>
  <c r="A3" i="2"/>
  <c r="A2" i="2"/>
  <c r="D38" i="1"/>
  <c r="B37" i="1"/>
  <c r="B34" i="1"/>
  <c r="B38" i="1" s="1"/>
  <c r="D5" i="1"/>
  <c r="B5" i="1"/>
  <c r="A3" i="1"/>
  <c r="A2" i="1"/>
</calcChain>
</file>

<file path=xl/sharedStrings.xml><?xml version="1.0" encoding="utf-8"?>
<sst xmlns="http://schemas.openxmlformats.org/spreadsheetml/2006/main" count="1552" uniqueCount="562">
  <si>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</si>
  <si>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</si>
  <si>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</si>
  <si>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</si>
  <si>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</si>
  <si>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</si>
  <si>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</si>
  <si>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</si>
  <si>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</si>
  <si>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</si>
  <si>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</si>
  <si>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</si>
  <si>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</si>
  <si>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</si>
  <si>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</si>
  <si>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</si>
  <si>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</si>
  <si>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</si>
  <si>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</si>
  <si>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</si>
  <si>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</si>
  <si>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</si>
  <si>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</si>
  <si>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</si>
  <si>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</si>
  <si>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</si>
  <si>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</si>
  <si>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</si>
  <si>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</si>
  <si>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</si>
  <si>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</si>
  <si>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</si>
  <si>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</si>
  <si>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</si>
  <si>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</si>
  <si>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</si>
  <si>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</si>
  <si>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</si>
  <si>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</si>
  <si>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</si>
  <si>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</si>
  <si>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</si>
  <si>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</si>
  <si>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</si>
  <si>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</si>
  <si>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</si>
  <si>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</si>
  <si>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</si>
  <si>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</si>
  <si>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</si>
  <si>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</si>
  <si>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</si>
  <si>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</si>
  <si>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</si>
  <si>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</si>
  <si>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</si>
  <si>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</si>
  <si>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</si>
  <si>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</si>
  <si>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</si>
  <si>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</si>
  <si>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</si>
  <si>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</si>
  <si>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</si>
  <si>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</si>
  <si>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</si>
  <si>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</si>
  <si>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</si>
  <si>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</si>
  <si>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</si>
  <si>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126001</t>
  </si>
  <si>
    <t>永德县水务局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</si>
  <si>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</si>
  <si>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</si>
  <si>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</si>
  <si>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</si>
  <si>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</si>
  <si>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</si>
  <si>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</si>
  <si>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</si>
  <si>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</si>
  <si>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</si>
  <si>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</si>
  <si>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</si>
  <si>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</si>
  <si>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</si>
  <si>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</si>
  <si>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</si>
  <si>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</si>
  <si>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</si>
  <si>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</si>
  <si>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</si>
  <si>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</si>
  <si>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</si>
  <si>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</si>
  <si>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</si>
  <si>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</si>
  <si>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</si>
  <si>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</si>
  <si>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</si>
  <si>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</si>
  <si>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</si>
  <si>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</si>
  <si>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</si>
  <si>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213</t>
  </si>
  <si>
    <t>农林水支出</t>
  </si>
  <si>
    <t>21303</t>
  </si>
  <si>
    <t>水利</t>
  </si>
  <si>
    <t>2130301</t>
  </si>
  <si>
    <t>行政运行</t>
  </si>
  <si>
    <t>2130304</t>
  </si>
  <si>
    <t>水利行业业务管理</t>
  </si>
  <si>
    <t>2130309</t>
  </si>
  <si>
    <t>水利执法监督</t>
  </si>
  <si>
    <t>2130310</t>
  </si>
  <si>
    <t>水土保持</t>
  </si>
  <si>
    <t>2130314</t>
  </si>
  <si>
    <t>防汛</t>
  </si>
  <si>
    <t>2130315</t>
  </si>
  <si>
    <t>抗旱</t>
  </si>
  <si>
    <t>2130319</t>
  </si>
  <si>
    <t>江河湖库水系综合整治</t>
  </si>
  <si>
    <t>2130399</t>
  </si>
  <si>
    <t>其他水利支出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</si>
  <si>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</si>
  <si>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</si>
  <si>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</si>
  <si>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</si>
  <si>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</si>
  <si>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</si>
  <si>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</si>
  <si>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</si>
  <si>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</si>
  <si>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</si>
  <si>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</si>
  <si>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</si>
  <si>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</si>
  <si>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</si>
  <si>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</si>
  <si>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</si>
  <si>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</si>
  <si>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</si>
  <si>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</si>
  <si>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</si>
  <si>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</si>
  <si>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</si>
  <si>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</si>
  <si>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</si>
  <si>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</si>
  <si>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</si>
  <si>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</si>
  <si>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</si>
  <si>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</si>
  <si>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</si>
  <si>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</si>
  <si>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</si>
  <si>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</si>
  <si>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</si>
  <si>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</si>
  <si>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</si>
  <si>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</si>
  <si>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</si>
  <si>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</si>
  <si>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</si>
  <si>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</si>
  <si>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</si>
  <si>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</si>
  <si>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</si>
  <si>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</si>
  <si>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</si>
  <si>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</si>
  <si>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</si>
  <si>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</si>
  <si>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</si>
  <si>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</si>
  <si>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</si>
  <si>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</si>
  <si>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</si>
  <si>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</si>
  <si>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</si>
  <si>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</si>
  <si>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</si>
  <si>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</si>
  <si>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</si>
  <si>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</si>
  <si>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</si>
  <si>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</si>
  <si>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</si>
  <si>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</si>
  <si>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</si>
  <si>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</si>
  <si>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</si>
  <si>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</si>
  <si>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</si>
  <si>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</si>
  <si>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</si>
  <si>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</si>
  <si>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</si>
  <si>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</si>
  <si>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</si>
  <si>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</si>
  <si>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</si>
  <si>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</si>
  <si>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</si>
  <si>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</si>
  <si>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</si>
  <si>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</si>
  <si>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</si>
  <si>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</si>
  <si>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530923210000000018426</t>
  </si>
  <si>
    <t>行政单位工资支出</t>
  </si>
  <si>
    <t>30101</t>
  </si>
  <si>
    <t>基本工资</t>
  </si>
  <si>
    <t>530923210000000018427</t>
  </si>
  <si>
    <t>事业单位工资支出</t>
  </si>
  <si>
    <t>30102</t>
  </si>
  <si>
    <t>津贴补贴</t>
  </si>
  <si>
    <t>2010301</t>
  </si>
  <si>
    <t>2130104</t>
  </si>
  <si>
    <t>事业运行</t>
  </si>
  <si>
    <t>30103</t>
  </si>
  <si>
    <t>奖金</t>
  </si>
  <si>
    <t>530923231100001405010</t>
  </si>
  <si>
    <t>公务员基础绩效奖</t>
  </si>
  <si>
    <t>30107</t>
  </si>
  <si>
    <t>绩效工资</t>
  </si>
  <si>
    <t>530923231100001404994</t>
  </si>
  <si>
    <t>事业人员参照公务员规范后绩效奖</t>
  </si>
  <si>
    <t>530923210000000018428</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</si>
  <si>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</si>
  <si>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</si>
  <si>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</si>
  <si>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</si>
  <si>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</si>
  <si>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</si>
  <si>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</si>
  <si>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</si>
  <si>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</si>
  <si>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</si>
  <si>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</si>
  <si>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</si>
  <si>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</si>
  <si>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530923210000000018429</t>
  </si>
  <si>
    <t>30113</t>
  </si>
  <si>
    <t>530923231100001309714</t>
  </si>
  <si>
    <t>编外人员工资支出</t>
  </si>
  <si>
    <t>30199</t>
  </si>
  <si>
    <t>其他工资福利支出</t>
  </si>
  <si>
    <t>530923210000000018438</t>
  </si>
  <si>
    <t>运转类公用经费</t>
  </si>
  <si>
    <t>30211</t>
  </si>
  <si>
    <t>差旅费</t>
  </si>
  <si>
    <t>30201</t>
  </si>
  <si>
    <t>办公费</t>
  </si>
  <si>
    <t>30207</t>
  </si>
  <si>
    <t>邮电费</t>
  </si>
  <si>
    <t>30206</t>
  </si>
  <si>
    <t>电费</t>
  </si>
  <si>
    <t>530923241100002293381</t>
  </si>
  <si>
    <t>公务接待费（公用经费）</t>
  </si>
  <si>
    <t>30217</t>
  </si>
  <si>
    <t>30226</t>
  </si>
  <si>
    <t>劳务费</t>
  </si>
  <si>
    <t>30205</t>
  </si>
  <si>
    <t>水费</t>
  </si>
  <si>
    <t>530923221100000493210</t>
  </si>
  <si>
    <t>工会经费</t>
  </si>
  <si>
    <t>30228</t>
  </si>
  <si>
    <t>530923210000000018434</t>
  </si>
  <si>
    <t>公务用车运行维护费</t>
  </si>
  <si>
    <t>30231</t>
  </si>
  <si>
    <t>530923210000000018436</t>
  </si>
  <si>
    <t>公务交通补贴</t>
  </si>
  <si>
    <t>30239</t>
  </si>
  <si>
    <t>其他交通费用</t>
  </si>
  <si>
    <t>530923210000000018437</t>
  </si>
  <si>
    <t>离退休公用经费</t>
  </si>
  <si>
    <t>30299</t>
  </si>
  <si>
    <t>其他商品和服务支出</t>
  </si>
  <si>
    <t>530923210000000019893</t>
  </si>
  <si>
    <t>退休费</t>
  </si>
  <si>
    <t>30302</t>
  </si>
  <si>
    <t>530923231100001325583</t>
  </si>
  <si>
    <t>机关事业单位职工及军人抚恤补助</t>
  </si>
  <si>
    <t>30305</t>
  </si>
  <si>
    <t>生活补助</t>
  </si>
  <si>
    <t>预算05-1表</t>
  </si>
  <si>
    <t>项目分类</t>
  </si>
  <si>
    <t>项目单位</t>
  </si>
  <si>
    <t>经济科目编码</t>
  </si>
  <si>
    <t>经济科目名称</t>
  </si>
  <si>
    <t>本年拨款</t>
  </si>
  <si>
    <t>其中：本次下达</t>
  </si>
  <si>
    <t>2023年度烤烟生产目标责任考核奖补资金</t>
  </si>
  <si>
    <t>事业发展类</t>
  </si>
  <si>
    <t>530923251100004100710</t>
  </si>
  <si>
    <t>2025年河长办工作经费</t>
  </si>
  <si>
    <t>530923251100003809091</t>
  </si>
  <si>
    <t>2025年永德县河道采砂整治工作经费</t>
  </si>
  <si>
    <t>530923251100003809289</t>
  </si>
  <si>
    <t>30227</t>
  </si>
  <si>
    <t>委托业务费</t>
  </si>
  <si>
    <t>抗旱补助工作经费</t>
  </si>
  <si>
    <t>530923251100003809287</t>
  </si>
  <si>
    <t>实行最严格水资源管理制度工作经费</t>
  </si>
  <si>
    <t>530923251100003809268</t>
  </si>
  <si>
    <t>业务用房建设项目资金</t>
  </si>
  <si>
    <t>530923251100003812564</t>
  </si>
  <si>
    <t>30213</t>
  </si>
  <si>
    <t>维修（护）费</t>
  </si>
  <si>
    <t>永德县防汛工作补助经费</t>
  </si>
  <si>
    <t>530923251100003809264</t>
  </si>
  <si>
    <t>永德县水务局2025年农业水价综合改革项目县级配套资金</t>
  </si>
  <si>
    <t>专项业务类</t>
  </si>
  <si>
    <t>530923251100003809269</t>
  </si>
  <si>
    <t>永德县水务局2025年水土保持工作经费</t>
  </si>
  <si>
    <t>530923251100003809290</t>
  </si>
  <si>
    <t>预算05-2表</t>
  </si>
  <si>
    <t>单位名称、项目名称</t>
  </si>
  <si>
    <t>项目年度绩效目标</t>
  </si>
  <si>
    <t>一级指标</t>
  </si>
  <si>
    <t>二级指标</t>
  </si>
  <si>
    <t>三级指标</t>
  </si>
  <si>
    <t>指标性质</t>
  </si>
  <si>
    <t>指标值</t>
  </si>
  <si>
    <t>度量单位</t>
  </si>
  <si>
    <t>指标属性</t>
  </si>
  <si>
    <t>指标内容</t>
  </si>
  <si>
    <t>预防和减轻干旱灾害及其造成的损失，保障人民群众生活用水，协调生产、生态用水，促进经济社会全面、协调、可持续发展。</t>
  </si>
  <si>
    <t>产出指标</t>
  </si>
  <si>
    <t>数量指标</t>
  </si>
  <si>
    <t>保障专项工作数</t>
  </si>
  <si>
    <t>=</t>
  </si>
  <si>
    <t>1.0</t>
  </si>
  <si>
    <t>个（项）</t>
  </si>
  <si>
    <t>定量指标</t>
  </si>
  <si>
    <t>反映保障专项工作数量的情况</t>
  </si>
  <si>
    <t>时效指标</t>
  </si>
  <si>
    <t>保障防汛工作时限</t>
  </si>
  <si>
    <t>年</t>
  </si>
  <si>
    <t>保障时限</t>
  </si>
  <si>
    <t>成本指标</t>
  </si>
  <si>
    <t>经济成本指标</t>
  </si>
  <si>
    <t>万元</t>
  </si>
  <si>
    <t>反映项目实施资金需求的情况</t>
  </si>
  <si>
    <t>效益指标</t>
  </si>
  <si>
    <t>社会效益</t>
  </si>
  <si>
    <t>减轻干旱造成的损失</t>
  </si>
  <si>
    <t>有效减少</t>
  </si>
  <si>
    <t>有效减轻干旱造成的损失</t>
  </si>
  <si>
    <t>满意度指标</t>
  </si>
  <si>
    <t>服务对象满意度</t>
  </si>
  <si>
    <t>防御部门满意度</t>
  </si>
  <si>
    <t>&gt;=</t>
  </si>
  <si>
    <t>90</t>
  </si>
  <si>
    <t>%</t>
  </si>
  <si>
    <t>定性指标</t>
  </si>
  <si>
    <t>防御部门满意度的情况</t>
  </si>
  <si>
    <t>全面贯彻落实《中华人民共和国水土保持法》《云南省水土保持条例》，深入落实习近平总书记关于“节水优先、空间均衡、系统治理、两手发力”治水思路，牢固树立和践行绿水青山就是金山银山的理念。不断加强系统预防保护，依法严格生产建设监督管理，全力推进重点项目治理，全面完成治理目标任务，强化提升履职管理效能，有效防治水土流失，推动全县水土保持高质量发展。</t>
  </si>
  <si>
    <t>永德县生态治理建设任务数据处理数</t>
  </si>
  <si>
    <t>50</t>
  </si>
  <si>
    <t>公里</t>
  </si>
  <si>
    <t>反映处理数的情况</t>
  </si>
  <si>
    <t>永德县水土保持监管疑似图斑现场核查数</t>
  </si>
  <si>
    <t>个</t>
  </si>
  <si>
    <t>反映图斑现场核查数的情况</t>
  </si>
  <si>
    <t>永德县禁止开垦陡坡地范围划定数</t>
  </si>
  <si>
    <t>批次</t>
  </si>
  <si>
    <t>反映范围划定数量</t>
  </si>
  <si>
    <t>永德县水土保持规划编制数</t>
  </si>
  <si>
    <t>1.00</t>
  </si>
  <si>
    <t>次</t>
  </si>
  <si>
    <t>反映规划编制数量的情况</t>
  </si>
  <si>
    <t>永德县2022年水土保持监管疑似图斑现场核查数</t>
  </si>
  <si>
    <t>12</t>
  </si>
  <si>
    <t>反映图斑现场核查数</t>
  </si>
  <si>
    <t>开通永德天地一体化系统数</t>
  </si>
  <si>
    <t>反映开通系统数量的情况</t>
  </si>
  <si>
    <t>生产建设项目水土保持方案行政审批技术评审数</t>
  </si>
  <si>
    <t>件</t>
  </si>
  <si>
    <t>反映行政审批技术评审数的情况</t>
  </si>
  <si>
    <t>水土保持行政执法次数</t>
  </si>
  <si>
    <t>反映执法次数的情况</t>
  </si>
  <si>
    <t>质量指标</t>
  </si>
  <si>
    <t>项目验收合格率</t>
  </si>
  <si>
    <t>100</t>
  </si>
  <si>
    <t>反映合格率的情况</t>
  </si>
  <si>
    <t>2025年底完成情况</t>
  </si>
  <si>
    <t>反映完成率的情况</t>
  </si>
  <si>
    <t xml:space="preserve">反映项目实施资金需求的情况 </t>
  </si>
  <si>
    <t>经济效益</t>
  </si>
  <si>
    <t>收缴水土保持补偿费提高财政收入</t>
  </si>
  <si>
    <t>有效提高</t>
  </si>
  <si>
    <t>反映提高财政收入的情况</t>
  </si>
  <si>
    <t>守护水土安全，打击水土保持违法行为</t>
  </si>
  <si>
    <t>有效打击</t>
  </si>
  <si>
    <t>生态效益</t>
  </si>
  <si>
    <t>有效防治水土流失</t>
  </si>
  <si>
    <t>有效</t>
  </si>
  <si>
    <t>受益群策满意度</t>
  </si>
  <si>
    <t>反映受益群策满意度的情况</t>
  </si>
  <si>
    <t>通过对永德县水务系统办公楼进行修缮安装等建设，达到有效保护国有资产、保障干部职工人身安全、为干部职工正常工作提供必要的工作条件的目的。</t>
  </si>
  <si>
    <t>拆除重做防水层数</t>
  </si>
  <si>
    <t>4</t>
  </si>
  <si>
    <t>层</t>
  </si>
  <si>
    <t>反映拆除重做防水层数的情况</t>
  </si>
  <si>
    <t>更换损坏设施设备及配件</t>
  </si>
  <si>
    <t>批</t>
  </si>
  <si>
    <t>梵音更换设施设备配件数量的情况</t>
  </si>
  <si>
    <t>安装感应灯</t>
  </si>
  <si>
    <t>梵音安装感应灯数量的情况</t>
  </si>
  <si>
    <t>安装门禁系统</t>
  </si>
  <si>
    <t>套</t>
  </si>
  <si>
    <t>反映安装门禁系统数量的情况</t>
  </si>
  <si>
    <t>对渗水墙体外墙进行重新粉刷</t>
  </si>
  <si>
    <t>反映粉刷墙体数量的情况</t>
  </si>
  <si>
    <t>对院场照明设施及线路进行维修更换</t>
  </si>
  <si>
    <t>质量验收合格率</t>
  </si>
  <si>
    <t>反映质量验收合格率的情况</t>
  </si>
  <si>
    <t>建设工期</t>
  </si>
  <si>
    <t>&lt;=</t>
  </si>
  <si>
    <t>元</t>
  </si>
  <si>
    <t>反映建设工期的情况</t>
  </si>
  <si>
    <t>75</t>
  </si>
  <si>
    <t xml:space="preserve">反映项目实施资金需求的情况   </t>
  </si>
  <si>
    <t>有效保护干部职工、散步群众安全</t>
  </si>
  <si>
    <t>有效保护</t>
  </si>
  <si>
    <t>可持续影响</t>
  </si>
  <si>
    <t>有效保护国有资产，减缓老化危化</t>
  </si>
  <si>
    <t>受益群众满意度</t>
  </si>
  <si>
    <t>反映况受益群众满意度的情</t>
  </si>
  <si>
    <t>开展水资源节约保护、涉水法律法规宣传:完成53户(市级19户、县级34户)取用水户日常监管和水资源费收缴;完成水资源行政执法及水行政执法业务培训:购买行政执法音像记录设备;完成建设项目水资源论证报告技术审查。到2025年实现用水总量控制在1.1708亿立方米内，万元GDP用水量比2020年下降26%，万元工业用水量比2020年下降28%，水利用系数0.508。</t>
  </si>
  <si>
    <t>开展水资源节约保护、涉水法律法规宣传次数</t>
  </si>
  <si>
    <t>反映宣传次数的情况</t>
  </si>
  <si>
    <t>取用水户日常监管和水资源费收缴次数</t>
  </si>
  <si>
    <t>104</t>
  </si>
  <si>
    <t>人次</t>
  </si>
  <si>
    <t>反映收费次数的情况</t>
  </si>
  <si>
    <t>建设项目水资源论证报告技术审查数</t>
  </si>
  <si>
    <t>反映审查次数的情况</t>
  </si>
  <si>
    <t>完成时限</t>
  </si>
  <si>
    <t>反映完成时限的情况</t>
  </si>
  <si>
    <t xml:space="preserve">反映项目实施资金需求的情况  </t>
  </si>
  <si>
    <t>实现水资源高效利用和有效保护</t>
  </si>
  <si>
    <t>有效实现</t>
  </si>
  <si>
    <t>反映受益群众满意度情况</t>
  </si>
  <si>
    <t>通过河湖管理范围线变更调整技术服务，更新调整河（湖）长制公示牌，开展河（湖）“四乱”清理整治工作，切实维护好防洪排涝的天然屏障、水资源的主要载体、生态环境的控制性要素，进一步提升群众生活的幸福感。</t>
  </si>
  <si>
    <t>更新调整河（湖）长制公示牌数</t>
  </si>
  <si>
    <t>反映更新调整河（湖）长制公示牌数量的情况</t>
  </si>
  <si>
    <t>开展河（湖）“四乱”清理整治工作</t>
  </si>
  <si>
    <t>反映开展河（湖）“四乱”清理整治工作次数的情况。</t>
  </si>
  <si>
    <t>工作完成时限</t>
  </si>
  <si>
    <t>反映2025年度工作完成及时性的情况</t>
  </si>
  <si>
    <t>反映项目开展资金需求的情况</t>
  </si>
  <si>
    <t>改善沿河生态环境</t>
  </si>
  <si>
    <t>反映河道生态环境改善的情况</t>
  </si>
  <si>
    <t>市河（湖）长制办公室满意度</t>
  </si>
  <si>
    <t>反映工作年度考核的情况</t>
  </si>
  <si>
    <t>编制农业水价综合改革方案1套，建立机制4项，完成验收资料1套。</t>
  </si>
  <si>
    <t>农业水价综合改革方案编制数</t>
  </si>
  <si>
    <t>反映编制数量的情况</t>
  </si>
  <si>
    <t>机制建设编制数</t>
  </si>
  <si>
    <t>项</t>
  </si>
  <si>
    <t>反映机制编制数量的情况</t>
  </si>
  <si>
    <t>编制完成验收资料数</t>
  </si>
  <si>
    <t>反映验收资料数量的情况</t>
  </si>
  <si>
    <t>方案机制完成质量</t>
  </si>
  <si>
    <t>符合标准</t>
  </si>
  <si>
    <t>反映机制完成质量的情况</t>
  </si>
  <si>
    <t>逐步实现供水付费向付费供水转变</t>
  </si>
  <si>
    <t>逐步实现</t>
  </si>
  <si>
    <t>反映服务对象满意度的情况</t>
  </si>
  <si>
    <t>按照绩效目标推进工作落实，根据实际下达资金做好防汛相关工作。</t>
  </si>
  <si>
    <t>保障防汛工作顺利开展</t>
  </si>
  <si>
    <t>保障时间</t>
  </si>
  <si>
    <t>反映经费保障汛期工作时长的情况</t>
  </si>
  <si>
    <t>完成安全度汛的目标</t>
  </si>
  <si>
    <t>反映度汛成果的情况</t>
  </si>
  <si>
    <t>防汛部门满意度</t>
  </si>
  <si>
    <t>反映满意度的情况</t>
  </si>
  <si>
    <t>进一步规范砂石资源管理秩序，充分发挥全县砂石资源的生态效益、社会效益、经济效益。支付并完成工作经费4项;支付编外人员生活补助、永德县河道采砂整治工作经费、2021年永德县动波罗河三维地形图航飞测绘项目费用、支付整治公务用车燃油费;支付并完成中介机构费;支付并完成司法鉴定费;支付并完成设备购置费。</t>
  </si>
  <si>
    <t>保障补助编外人员数</t>
  </si>
  <si>
    <t>人</t>
  </si>
  <si>
    <t>反映保障人数的情况</t>
  </si>
  <si>
    <t>开展河道采砂整治执法次数</t>
  </si>
  <si>
    <t>反映执法次数</t>
  </si>
  <si>
    <t>第三方委托业务次数</t>
  </si>
  <si>
    <t>反映委托次数</t>
  </si>
  <si>
    <t>整治工作公务用车燃油采购</t>
  </si>
  <si>
    <t>反映采购次数</t>
  </si>
  <si>
    <t>30</t>
  </si>
  <si>
    <t>切实增加国库砂石资源收入</t>
  </si>
  <si>
    <t>切实增加</t>
  </si>
  <si>
    <t xml:space="preserve">切实增加国库砂石资源收入
</t>
  </si>
  <si>
    <t>规范河道采砂、岸基砂场内部管理秩序，提升管理效率，使得管理更加有序有效。</t>
  </si>
  <si>
    <t>打击非法开采行为，改善沿河生态环境</t>
  </si>
  <si>
    <t>有效打击非法开采行为，有效改善沿河生态环境</t>
  </si>
  <si>
    <t>反映受益群众满意度的情况</t>
  </si>
  <si>
    <t>通过对2个水库工作经费进行分配，助力水库工作开展，分配纸厂水库工程建设前期工作经费25000元，永德县康家坝水库至亚练连通工程前期工作经费25034元。</t>
  </si>
  <si>
    <t>对纸厂水库工程和永德县康家坝水库至亚练连通工程工作经费进行分配</t>
  </si>
  <si>
    <t>反映对纸厂水库工程和永德县康家坝水库至亚练连通工程工作经费进行分配的情况</t>
  </si>
  <si>
    <t>2025年内执行</t>
  </si>
  <si>
    <t>反映2025年12月底前完成的情况</t>
  </si>
  <si>
    <t>50034</t>
  </si>
  <si>
    <t>反映纸厂水库工程建设前期工作经费25000元，永德县康家坝水库至亚练连通工程前期工作经费25034元的情况</t>
  </si>
  <si>
    <t>助力纸厂水库工程建设和永德县康家坝水库至亚练连通工程开展工作</t>
  </si>
  <si>
    <t>反映助力纸厂水库工程建设和永德县康家坝水库至亚练连通工程开展工作</t>
  </si>
  <si>
    <t>预算06表</t>
  </si>
  <si>
    <t>政府性基金预算支出预算表</t>
  </si>
  <si>
    <t>单位名称：临沧市发展和改革委员会</t>
  </si>
  <si>
    <t>本年政府性基金预算支出</t>
  </si>
  <si>
    <r>
      <t>说明：永德县水务局本年度无</t>
    </r>
    <r>
      <rPr>
        <sz val="9"/>
        <color rgb="FF000000"/>
        <rFont val="Microsoft YaHei UI"/>
        <family val="2"/>
        <charset val="134"/>
      </rPr>
      <t>2025</t>
    </r>
    <r>
      <rPr>
        <sz val="9"/>
        <color rgb="FF000000"/>
        <rFont val="宋体"/>
        <family val="3"/>
        <charset val="134"/>
      </rPr>
      <t>年部门政府性基金预算支出预算，本表无数据，因此公开空表。</t>
    </r>
  </si>
  <si>
    <t>预算07表</t>
  </si>
  <si>
    <t>预算项目</t>
  </si>
  <si>
    <t>采购项目</t>
  </si>
  <si>
    <t>采购目录</t>
  </si>
  <si>
    <t>计量
单位</t>
  </si>
  <si>
    <t>数量</t>
  </si>
  <si>
    <t>面向中小企业预留资金</t>
  </si>
  <si>
    <t>政府性
基金</t>
  </si>
  <si>
    <t>国有资本经营收益</t>
  </si>
  <si>
    <t>财政专户管理的收入</t>
  </si>
  <si>
    <t>公务用车燃油</t>
  </si>
  <si>
    <t>车辆加油、添加燃料服务</t>
  </si>
  <si>
    <t>升</t>
  </si>
  <si>
    <t>公务用车车辆维修</t>
  </si>
  <si>
    <t>车辆维修和保养服务</t>
  </si>
  <si>
    <t>公务用车车辆保险</t>
  </si>
  <si>
    <t>商业保险服务</t>
  </si>
  <si>
    <t>份</t>
  </si>
  <si>
    <t>办公用品</t>
  </si>
  <si>
    <t>预算08表</t>
  </si>
  <si>
    <t>政府购买服务项目</t>
  </si>
  <si>
    <t>政府购买服务目录</t>
  </si>
  <si>
    <t>说明：永德县水务局本年度无2025年部门政府购买服务预算，本表无数据，因此公开空表。</t>
  </si>
  <si>
    <t>预算09-1表</t>
  </si>
  <si>
    <t>单位名称（项目）</t>
  </si>
  <si>
    <t>地区</t>
  </si>
  <si>
    <t>政府性基金</t>
  </si>
  <si>
    <t>-</t>
  </si>
  <si>
    <t>说明：永德县水务局本年度无2025年县对下转移支付预算，本表无数据，因此公开空表。</t>
  </si>
  <si>
    <t>预算09-2表</t>
  </si>
  <si>
    <t>说明：永德县水务局本年度无2025年县对下转移支付绩效目标预算，本表无数据，因此公开空表。</t>
  </si>
  <si>
    <t>预算10表</t>
  </si>
  <si>
    <t>资产类别</t>
  </si>
  <si>
    <t>资产分类代码.名称</t>
  </si>
  <si>
    <t>资产名称</t>
  </si>
  <si>
    <t>计量单位</t>
  </si>
  <si>
    <t>财政部门批复数（元）</t>
  </si>
  <si>
    <t>单价</t>
  </si>
  <si>
    <t>金额</t>
  </si>
  <si>
    <t>说明：永德县水务局本年度无2025年新增资产配置预算，本表无数据，因此公开空表。</t>
  </si>
  <si>
    <t>预算11表</t>
  </si>
  <si>
    <t>上级补助</t>
  </si>
  <si>
    <t>说明：永德县水务局本年度无2025年转移支付补助项目支出预算，本表无数据，因此公开空表。</t>
  </si>
  <si>
    <t>预算12表</t>
  </si>
  <si>
    <t>项目级次</t>
  </si>
  <si>
    <t>311 专项业务类</t>
  </si>
  <si>
    <t>本级</t>
  </si>
  <si>
    <t>313 事业发展类</t>
  </si>
  <si>
    <t/>
  </si>
  <si>
    <t>反映照明设施维修更换数量的情况</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</si>
</sst>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yyyy\-mm\-dd\ hh:mm:ss"/>
    <numFmt numFmtId="178" formatCode="yyyy\-mm\-dd"/>
    <numFmt numFmtId="179" formatCode="#,##0.00;\-#,##0.00;;@"/>
    <numFmt numFmtId="180" formatCode="hh:mm:ss"/>
  </numFmts>
  <fonts count="3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family val="3"/>
      <charset val="134"/>
    </font>
    <font>
      <sz val="9"/>
      <color rgb="FF000000"/>
      <name val="宋体"/>
      <family val="3"/>
      <charset val="134"/>
    </font>
    <font>
      <sz val="11"/>
      <color rgb="FF000000"/>
      <name val="宋体"/>
      <family val="3"/>
      <charset val="134"/>
    </font>
    <font>
      <sz val="9"/>
      <name val="宋体"/>
      <family val="3"/>
      <charset val="134"/>
    </font>
    <font>
      <sz val="10"/>
      <name val="宋体"/>
      <family val="3"/>
      <charset val="134"/>
    </font>
    <font>
      <sz val="22"/>
      <name val="方正小标宋简体"/>
      <charset val="134"/>
    </font>
    <font>
      <sz val="10"/>
      <color rgb="FFFFFFFF"/>
      <name val="宋体"/>
      <family val="3"/>
      <charset val="134"/>
    </font>
    <font>
      <b/>
      <sz val="21"/>
      <color rgb="FF000000"/>
      <name val="宋体"/>
      <family val="3"/>
      <charset val="134"/>
    </font>
    <font>
      <sz val="10"/>
      <color theme="1"/>
      <name val="宋体"/>
      <family val="3"/>
      <charset val="134"/>
    </font>
    <font>
      <sz val="11"/>
      <color theme="1"/>
      <name val="宋体"/>
      <family val="3"/>
      <charset val="134"/>
    </font>
    <font>
      <sz val="11.25"/>
      <color rgb="FF000000"/>
      <name val="宋体"/>
      <family val="3"/>
      <charset val="134"/>
    </font>
    <font>
      <sz val="12"/>
      <color theme="1"/>
      <name val="宋体"/>
      <family val="3"/>
      <charset val="134"/>
    </font>
    <font>
      <sz val="12"/>
      <color rgb="FF000000"/>
      <name val="宋体"/>
      <family val="3"/>
      <charset val="134"/>
    </font>
    <font>
      <sz val="9"/>
      <color theme="1"/>
      <name val="宋体"/>
      <family val="3"/>
      <charset val="134"/>
    </font>
    <font>
      <sz val="21"/>
      <color rgb="FF000000"/>
      <name val="宋体"/>
      <family val="3"/>
      <charset val="134"/>
    </font>
    <font>
      <sz val="20"/>
      <color rgb="FF000000"/>
      <name val="宋体"/>
      <family val="3"/>
      <charset val="134"/>
    </font>
    <font>
      <b/>
      <sz val="10"/>
      <color rgb="FF000000"/>
      <name val="宋体"/>
      <family val="3"/>
      <charset val="134"/>
    </font>
    <font>
      <sz val="10"/>
      <name val="宋体"/>
      <family val="3"/>
      <charset val="134"/>
    </font>
    <font>
      <b/>
      <sz val="9"/>
      <name val="宋体"/>
      <family val="3"/>
      <charset val="134"/>
    </font>
    <font>
      <sz val="10"/>
      <color rgb="FF000000"/>
      <name val="Arial"/>
      <family val="2"/>
    </font>
    <font>
      <sz val="28"/>
      <color rgb="FF000000"/>
      <name val="宋体"/>
      <family val="3"/>
      <charset val="134"/>
    </font>
    <font>
      <sz val="10"/>
      <color rgb="FF000000"/>
      <name val="Microsoft YaHei UI"/>
      <family val="2"/>
      <charset val="134"/>
    </font>
    <font>
      <sz val="30"/>
      <color rgb="FF000000"/>
      <name val="宋体"/>
      <family val="3"/>
      <charset val="134"/>
    </font>
    <font>
      <sz val="19"/>
      <color rgb="FF000000"/>
      <name val="宋体"/>
      <family val="3"/>
      <charset val="134"/>
    </font>
    <font>
      <b/>
      <sz val="11"/>
      <color rgb="FF000000"/>
      <name val="宋体"/>
      <family val="3"/>
      <charset val="134"/>
    </font>
    <font>
      <b/>
      <sz val="9"/>
      <color rgb="FF000000"/>
      <name val="宋体"/>
      <family val="3"/>
      <charset val="134"/>
    </font>
    <font>
      <sz val="9"/>
      <color rgb="FF000000"/>
      <name val="Microsoft YaHei UI"/>
      <family val="2"/>
      <charset val="134"/>
    </font>
    <font>
      <sz val="9"/>
      <name val="Microsoft YaHei UI"/>
      <family val="2"/>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alignment vertical="top"/>
      <protection locked="0"/>
    </xf>
    <xf numFmtId="177" fontId="7" fillId="0" borderId="7">
      <alignment horizontal="right" vertical="center"/>
    </xf>
    <xf numFmtId="178" fontId="7" fillId="0" borderId="7">
      <alignment horizontal="right" vertical="center"/>
    </xf>
    <xf numFmtId="10" fontId="7" fillId="0" borderId="7">
      <alignment horizontal="righ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6" fontId="7" fillId="0" borderId="7">
      <alignment horizontal="right" vertical="center"/>
    </xf>
    <xf numFmtId="0" fontId="7" fillId="0" borderId="0">
      <alignment vertical="top"/>
      <protection locked="0"/>
    </xf>
  </cellStyleXfs>
  <cellXfs count="238">
    <xf numFmtId="0" fontId="0" fillId="0" borderId="0" xfId="0">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6" fillId="0" borderId="0" xfId="0" applyFont="1" applyAlignment="1" applyProtection="1">
      <alignment vertical="center"/>
    </xf>
    <xf numFmtId="0" fontId="6"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 applyProtection="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2" fillId="0" borderId="0" xfId="0" applyFont="1" applyAlignment="1" applyProtection="1">
      <alignment horizontal="right"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8" applyProtection="1">
      <alignment horizontal="right"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6" fillId="0" borderId="0" xfId="0" applyFont="1" applyAlignment="1" applyProtection="1">
      <alignmen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0" xfId="0" applyFont="1">
      <alignment vertical="top"/>
      <protection locked="0"/>
    </xf>
    <xf numFmtId="49" fontId="2" fillId="0" borderId="0" xfId="0" applyNumberFormat="1" applyFont="1" applyAlignment="1">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17" fillId="0" borderId="7" xfId="0" applyNumberFormat="1" applyFont="1" applyBorder="1" applyAlignment="1" applyProtection="1">
      <alignment horizontal="center" vertical="center"/>
    </xf>
    <xf numFmtId="0" fontId="2" fillId="0" borderId="0" xfId="0" applyFont="1" applyProtection="1">
      <alignment vertical="top"/>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1" fillId="0" borderId="7" xfId="0" applyFont="1" applyBorder="1" applyAlignment="1">
      <alignment horizontal="left" vertical="center" wrapText="1" indent="1"/>
      <protection locked="0"/>
    </xf>
    <xf numFmtId="0" fontId="2" fillId="0" borderId="7" xfId="0" applyFont="1" applyBorder="1" applyAlignment="1">
      <alignment horizontal="left" vertical="center" wrapText="1" indent="2"/>
      <protection locked="0"/>
    </xf>
    <xf numFmtId="0" fontId="25" fillId="0" borderId="0" xfId="0" applyFont="1" applyAlignment="1" applyProtection="1"/>
    <xf numFmtId="0" fontId="2" fillId="0" borderId="11" xfId="0" applyFont="1" applyBorder="1" applyAlignment="1" applyProtection="1">
      <alignment horizontal="center" vertical="center" wrapText="1"/>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23" fillId="0" borderId="0" xfId="0" applyFont="1" applyProtection="1">
      <alignment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quotePrefix="1" applyFont="1" applyBorder="1" applyAlignment="1" applyProtection="1">
      <alignment horizontal="left" vertical="center" wrapText="1" indent="1"/>
    </xf>
    <xf numFmtId="0" fontId="2" fillId="0" borderId="7" xfId="0" quotePrefix="1" applyFont="1" applyBorder="1" applyAlignment="1" applyProtection="1">
      <alignment horizontal="left" vertical="center" wrapText="1" indent="2"/>
    </xf>
    <xf numFmtId="0" fontId="5" fillId="0" borderId="6" xfId="0" quotePrefix="1" applyFont="1" applyBorder="1" applyAlignment="1" applyProtection="1">
      <alignment horizontal="left" vertical="center" wrapText="1" indent="1"/>
    </xf>
    <xf numFmtId="0" fontId="3" fillId="0" borderId="0" xfId="0" applyFont="1" applyAlignment="1" applyProtection="1">
      <alignment horizontal="center" vertical="center"/>
    </xf>
    <xf numFmtId="0" fontId="27" fillId="0" borderId="0" xfId="0" applyFont="1" applyAlignment="1" applyProtection="1">
      <alignment horizontal="center" vertical="top"/>
    </xf>
    <xf numFmtId="0" fontId="5" fillId="0" borderId="0" xfId="0" applyFont="1" applyAlignment="1" applyProtection="1">
      <alignment horizontal="left" vertical="center"/>
    </xf>
    <xf numFmtId="0" fontId="28"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 fillId="0" borderId="1" xfId="0" applyFont="1" applyBorder="1" applyAlignment="1">
      <alignment horizontal="center" vertical="center" wrapText="1"/>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9" xfId="0" applyFont="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10" xfId="0" applyFont="1" applyBorder="1" applyAlignment="1">
      <alignment horizontal="center" vertical="center" wrapText="1"/>
      <protection locked="0"/>
    </xf>
    <xf numFmtId="0" fontId="2" fillId="0" borderId="11" xfId="0" applyFont="1" applyBorder="1" applyAlignment="1" applyProtection="1">
      <alignment horizontal="center" vertical="center"/>
    </xf>
    <xf numFmtId="0" fontId="3" fillId="0" borderId="0" xfId="0" applyFont="1" applyAlignment="1">
      <alignment horizontal="center" vertical="center"/>
      <protection locked="0"/>
    </xf>
    <xf numFmtId="0" fontId="26" fillId="0" borderId="0" xfId="0" applyFont="1" applyAlignment="1" applyProtection="1">
      <alignment horizontal="center" vertical="center"/>
    </xf>
    <xf numFmtId="0" fontId="26" fillId="0" borderId="0" xfId="0" applyFont="1" applyAlignment="1">
      <alignment horizontal="center" vertical="center"/>
      <protection locked="0"/>
    </xf>
    <xf numFmtId="0" fontId="6" fillId="0" borderId="0" xfId="0" applyFont="1" applyAlignment="1" applyProtection="1"/>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2" borderId="4" xfId="0" applyFont="1" applyFill="1" applyBorder="1" applyAlignment="1">
      <alignment horizontal="center" vertical="center" wrapText="1"/>
      <protection locked="0"/>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0" xfId="0" applyFont="1" applyAlignment="1" applyProtection="1">
      <alignment wrapText="1"/>
    </xf>
    <xf numFmtId="0" fontId="2" fillId="0" borderId="0" xfId="0" applyFont="1" applyAlignment="1" applyProtection="1"/>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3" xfId="0" applyFont="1" applyBorder="1" applyAlignment="1" applyProtection="1">
      <alignment horizontal="center" vertical="center"/>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6" fillId="0" borderId="1"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19" fillId="0" borderId="0" xfId="0" applyFont="1" applyAlignment="1" applyProtection="1">
      <alignment horizontal="center" vertical="center"/>
    </xf>
    <xf numFmtId="0" fontId="5" fillId="0" borderId="0" xfId="0" applyFont="1" applyAlignment="1">
      <alignment horizontal="left" vertical="center"/>
      <protection locked="0"/>
    </xf>
    <xf numFmtId="0" fontId="20" fillId="0" borderId="0" xfId="0" applyFont="1" applyAlignment="1" applyProtection="1">
      <alignment horizontal="center" vertical="center"/>
    </xf>
    <xf numFmtId="0" fontId="6" fillId="0" borderId="1" xfId="0" applyFont="1" applyBorder="1" applyAlignment="1">
      <alignment horizontal="center" vertical="center"/>
      <protection locked="0"/>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6" fillId="0" borderId="2" xfId="0"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4" fillId="0" borderId="0" xfId="0" applyFont="1" applyAlignment="1">
      <alignment horizontal="center" vertical="center"/>
      <protection locked="0"/>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6"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3" fillId="0" borderId="6" xfId="0" applyFont="1" applyBorder="1" applyAlignment="1">
      <alignment horizontal="center" vertical="center" wrapText="1"/>
      <protection locked="0"/>
    </xf>
    <xf numFmtId="0" fontId="2" fillId="0" borderId="2"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xf>
    <xf numFmtId="0" fontId="6" fillId="0" borderId="6" xfId="0" applyFont="1" applyBorder="1" applyAlignment="1">
      <alignment horizontal="center" vertical="center"/>
      <protection locked="0"/>
    </xf>
    <xf numFmtId="0" fontId="6" fillId="0" borderId="5" xfId="0" applyFont="1" applyBorder="1" applyAlignment="1">
      <alignment horizontal="center" vertical="center"/>
      <protection locked="0"/>
    </xf>
    <xf numFmtId="0" fontId="4" fillId="0" borderId="0" xfId="0" applyFont="1" applyAlignment="1" applyProtection="1">
      <alignment horizontal="center" vertical="center"/>
    </xf>
    <xf numFmtId="0" fontId="6" fillId="0" borderId="0" xfId="0" applyFont="1" applyAlignment="1">
      <alignment horizontal="left"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8"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Alignment="1" applyProtection="1">
      <alignment horizontal="left" vertical="center"/>
    </xf>
    <xf numFmtId="0" fontId="5" fillId="0" borderId="7" xfId="0" quotePrefix="1"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2" fillId="0" borderId="0" xfId="0" applyFont="1" applyAlignment="1" applyProtection="1">
      <alignment vertical="center"/>
    </xf>
    <xf numFmtId="0" fontId="5" fillId="0" borderId="0" xfId="0" applyFont="1">
      <alignment vertical="top"/>
      <protection locked="0"/>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10" fillId="0" borderId="0" xfId="0" applyFont="1" applyAlignment="1">
      <alignment horizontal="right"/>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11" xfId="0" applyFont="1" applyBorder="1" applyAlignment="1">
      <alignment horizontal="center" vertical="center"/>
      <protection locked="0"/>
    </xf>
    <xf numFmtId="0" fontId="9" fillId="0" borderId="0" xfId="0" applyFont="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1" xfId="0" applyFont="1" applyBorder="1" applyAlignment="1" applyProtection="1">
      <alignment horizontal="right" vertic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lignment horizontal="center" vertical="center" wrapText="1"/>
      <protection locked="0"/>
    </xf>
    <xf numFmtId="0" fontId="8" fillId="0" borderId="0" xfId="9" applyFont="1" applyAlignment="1" applyProtection="1">
      <alignment horizontal="left" vertical="center"/>
    </xf>
    <xf numFmtId="0" fontId="6" fillId="0" borderId="9" xfId="0" applyFont="1" applyBorder="1" applyAlignment="1">
      <alignment horizontal="center" vertical="center" wrapText="1"/>
      <protection locked="0"/>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6" fillId="0" borderId="0" xfId="0" applyFont="1" applyAlignment="1">
      <protection locked="0"/>
    </xf>
    <xf numFmtId="0" fontId="5" fillId="0" borderId="13" xfId="0" applyFont="1" applyBorder="1" applyAlignment="1">
      <alignment horizontal="left" vertical="center"/>
      <protection locked="0"/>
    </xf>
    <xf numFmtId="0" fontId="2" fillId="0" borderId="0" xfId="0" applyFont="1" applyAlignment="1" applyProtection="1">
      <alignment horizontal="right" wrapText="1"/>
    </xf>
    <xf numFmtId="0" fontId="8" fillId="0" borderId="0" xfId="9" applyFont="1" applyAlignment="1" applyProtection="1">
      <alignment horizontal="left" vertical="center" wrapText="1"/>
    </xf>
    <xf numFmtId="0" fontId="6" fillId="0" borderId="2"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cellXfs>
  <cellStyles count="10">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ormal" xfId="9" xr:uid="{00000000-0005-0000-0000-0000390000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8"/>
  <sheetViews>
    <sheetView showZeros="0" workbookViewId="0"/>
  </sheetViews>
  <sheetFormatPr defaultColWidth="9.140625" defaultRowHeight="12" customHeight="1"/>
  <cols>
    <col min="1" max="1" width="31.85546875" customWidth="1"/>
    <col min="2" max="2" width="35.5703125" customWidth="1"/>
    <col min="3" max="3" width="36.5703125" customWidth="1"/>
    <col min="4" max="4" width="33.85546875" customWidth="1"/>
  </cols>
  <sheetData>
    <row r="1" spans="1:4" ht="15" customHeight="1">
      <c r="D1" s="19" t="s">
        <v>0</v>
      </c>
    </row>
    <row r="2" spans="1:4" ht="36" customHeight="1">
      <c r="A2" s="108" t="str">
        <f>"2025"&amp;"年部门财务收支预算总表"</f>
        <v>2025年部门财务收支预算总表</v>
      </c>
      <c r="B2" s="109"/>
      <c r="C2" s="109"/>
      <c r="D2" s="109"/>
    </row>
    <row r="3" spans="1:4" ht="18.75" customHeight="1">
      <c r="A3" s="110" t="str">
        <f>"单位名称："&amp;"永德县水务局"</f>
        <v>单位名称：永德县水务局</v>
      </c>
      <c r="B3" s="111"/>
      <c r="C3" s="99"/>
      <c r="D3" s="19" t="s">
        <v>1</v>
      </c>
    </row>
    <row r="4" spans="1:4" ht="18.75" customHeight="1">
      <c r="A4" s="112" t="s">
        <v>2</v>
      </c>
      <c r="B4" s="113"/>
      <c r="C4" s="112" t="s">
        <v>3</v>
      </c>
      <c r="D4" s="113"/>
    </row>
    <row r="5" spans="1:4" ht="18.75" customHeight="1">
      <c r="A5" s="114" t="s">
        <v>4</v>
      </c>
      <c r="B5" s="114" t="str">
        <f>"2025"&amp;"年预算数"</f>
        <v>2025年预算数</v>
      </c>
      <c r="C5" s="114" t="s">
        <v>5</v>
      </c>
      <c r="D5" s="114" t="str">
        <f>"2025"&amp;"年预算数"</f>
        <v>2025年预算数</v>
      </c>
    </row>
    <row r="6" spans="1:4" ht="18.75" customHeight="1">
      <c r="A6" s="115"/>
      <c r="B6" s="115"/>
      <c r="C6" s="115"/>
      <c r="D6" s="115"/>
    </row>
    <row r="7" spans="1:4" ht="18.75" customHeight="1">
      <c r="A7" s="65" t="s">
        <v>6</v>
      </c>
      <c r="B7" s="11">
        <v>11458020.890000001</v>
      </c>
      <c r="C7" s="65" t="s">
        <v>7</v>
      </c>
      <c r="D7" s="11"/>
    </row>
    <row r="8" spans="1:4" ht="18.75" customHeight="1">
      <c r="A8" s="65" t="s">
        <v>8</v>
      </c>
      <c r="B8" s="11"/>
      <c r="C8" s="65" t="s">
        <v>9</v>
      </c>
      <c r="D8" s="11"/>
    </row>
    <row r="9" spans="1:4" ht="18.75" customHeight="1">
      <c r="A9" s="65" t="s">
        <v>10</v>
      </c>
      <c r="B9" s="11"/>
      <c r="C9" s="65" t="s">
        <v>11</v>
      </c>
      <c r="D9" s="11"/>
    </row>
    <row r="10" spans="1:4" ht="18.75" customHeight="1">
      <c r="A10" s="65" t="s">
        <v>12</v>
      </c>
      <c r="B10" s="11"/>
      <c r="C10" s="65" t="s">
        <v>13</v>
      </c>
      <c r="D10" s="11"/>
    </row>
    <row r="11" spans="1:4" ht="18.75" customHeight="1">
      <c r="A11" s="100" t="s">
        <v>14</v>
      </c>
      <c r="B11" s="11"/>
      <c r="C11" s="83" t="s">
        <v>15</v>
      </c>
      <c r="D11" s="11"/>
    </row>
    <row r="12" spans="1:4" ht="18.75" customHeight="1">
      <c r="A12" s="86" t="s">
        <v>16</v>
      </c>
      <c r="B12" s="11"/>
      <c r="C12" s="85" t="s">
        <v>17</v>
      </c>
      <c r="D12" s="11"/>
    </row>
    <row r="13" spans="1:4" ht="18.75" customHeight="1">
      <c r="A13" s="86" t="s">
        <v>18</v>
      </c>
      <c r="B13" s="11"/>
      <c r="C13" s="85" t="s">
        <v>19</v>
      </c>
      <c r="D13" s="11"/>
    </row>
    <row r="14" spans="1:4" ht="18.75" customHeight="1">
      <c r="A14" s="86" t="s">
        <v>20</v>
      </c>
      <c r="B14" s="11"/>
      <c r="C14" s="85" t="s">
        <v>21</v>
      </c>
      <c r="D14" s="11">
        <v>1702701.56</v>
      </c>
    </row>
    <row r="15" spans="1:4" ht="18.75" customHeight="1">
      <c r="A15" s="86" t="s">
        <v>22</v>
      </c>
      <c r="B15" s="11"/>
      <c r="C15" s="85" t="s">
        <v>23</v>
      </c>
      <c r="D15" s="11">
        <v>460208.93</v>
      </c>
    </row>
    <row r="16" spans="1:4" ht="18.75" customHeight="1">
      <c r="A16" s="86" t="s">
        <v>24</v>
      </c>
      <c r="B16" s="11"/>
      <c r="C16" s="86" t="s">
        <v>25</v>
      </c>
      <c r="D16" s="11"/>
    </row>
    <row r="17" spans="1:4" ht="18.75" customHeight="1">
      <c r="A17" s="86" t="s">
        <v>26</v>
      </c>
      <c r="B17" s="11"/>
      <c r="C17" s="86" t="s">
        <v>27</v>
      </c>
      <c r="D17" s="11"/>
    </row>
    <row r="18" spans="1:4" ht="18.75" customHeight="1">
      <c r="A18" s="87" t="s">
        <v>26</v>
      </c>
      <c r="B18" s="11"/>
      <c r="C18" s="85" t="s">
        <v>28</v>
      </c>
      <c r="D18" s="11">
        <v>8584975.1799999997</v>
      </c>
    </row>
    <row r="19" spans="1:4" ht="18.75" customHeight="1">
      <c r="A19" s="87" t="s">
        <v>26</v>
      </c>
      <c r="B19" s="11"/>
      <c r="C19" s="85" t="s">
        <v>29</v>
      </c>
      <c r="D19" s="11"/>
    </row>
    <row r="20" spans="1:4" ht="18.75" customHeight="1">
      <c r="A20" s="87" t="s">
        <v>26</v>
      </c>
      <c r="B20" s="11"/>
      <c r="C20" s="85" t="s">
        <v>30</v>
      </c>
      <c r="D20" s="11"/>
    </row>
    <row r="21" spans="1:4" ht="18.75" customHeight="1">
      <c r="A21" s="87" t="s">
        <v>26</v>
      </c>
      <c r="B21" s="11"/>
      <c r="C21" s="85" t="s">
        <v>31</v>
      </c>
      <c r="D21" s="11"/>
    </row>
    <row r="22" spans="1:4" ht="18.75" customHeight="1">
      <c r="A22" s="87" t="s">
        <v>26</v>
      </c>
      <c r="B22" s="11"/>
      <c r="C22" s="85" t="s">
        <v>32</v>
      </c>
      <c r="D22" s="11"/>
    </row>
    <row r="23" spans="1:4" ht="18.75" customHeight="1">
      <c r="A23" s="87" t="s">
        <v>26</v>
      </c>
      <c r="B23" s="11"/>
      <c r="C23" s="85" t="s">
        <v>33</v>
      </c>
      <c r="D23" s="11"/>
    </row>
    <row r="24" spans="1:4" ht="18.75" customHeight="1">
      <c r="A24" s="87" t="s">
        <v>26</v>
      </c>
      <c r="B24" s="11"/>
      <c r="C24" s="85" t="s">
        <v>34</v>
      </c>
      <c r="D24" s="11"/>
    </row>
    <row r="25" spans="1:4" ht="18.75" customHeight="1">
      <c r="A25" s="87" t="s">
        <v>26</v>
      </c>
      <c r="B25" s="11"/>
      <c r="C25" s="85" t="s">
        <v>35</v>
      </c>
      <c r="D25" s="11">
        <v>710135.22</v>
      </c>
    </row>
    <row r="26" spans="1:4" ht="18.75" customHeight="1">
      <c r="A26" s="87" t="s">
        <v>26</v>
      </c>
      <c r="B26" s="11"/>
      <c r="C26" s="85" t="s">
        <v>36</v>
      </c>
      <c r="D26" s="11"/>
    </row>
    <row r="27" spans="1:4" ht="18.75" customHeight="1">
      <c r="A27" s="87" t="s">
        <v>26</v>
      </c>
      <c r="B27" s="11"/>
      <c r="C27" s="85" t="s">
        <v>37</v>
      </c>
      <c r="D27" s="11"/>
    </row>
    <row r="28" spans="1:4" ht="18.75" customHeight="1">
      <c r="A28" s="87" t="s">
        <v>26</v>
      </c>
      <c r="B28" s="11"/>
      <c r="C28" s="85" t="s">
        <v>38</v>
      </c>
      <c r="D28" s="11"/>
    </row>
    <row r="29" spans="1:4" ht="18.75" customHeight="1">
      <c r="A29" s="87" t="s">
        <v>26</v>
      </c>
      <c r="B29" s="11"/>
      <c r="C29" s="85" t="s">
        <v>39</v>
      </c>
      <c r="D29" s="11"/>
    </row>
    <row r="30" spans="1:4" ht="18.75" customHeight="1">
      <c r="A30" s="88" t="s">
        <v>26</v>
      </c>
      <c r="B30" s="11"/>
      <c r="C30" s="86" t="s">
        <v>40</v>
      </c>
      <c r="D30" s="11"/>
    </row>
    <row r="31" spans="1:4" ht="18.75" customHeight="1">
      <c r="A31" s="88" t="s">
        <v>26</v>
      </c>
      <c r="B31" s="11"/>
      <c r="C31" s="86" t="s">
        <v>41</v>
      </c>
      <c r="D31" s="11"/>
    </row>
    <row r="32" spans="1:4" ht="18.75" customHeight="1">
      <c r="A32" s="88" t="s">
        <v>26</v>
      </c>
      <c r="B32" s="11"/>
      <c r="C32" s="86" t="s">
        <v>42</v>
      </c>
      <c r="D32" s="11"/>
    </row>
    <row r="33" spans="1:4" ht="18.75" customHeight="1">
      <c r="A33" s="101"/>
      <c r="B33" s="89"/>
      <c r="C33" s="86" t="s">
        <v>43</v>
      </c>
      <c r="D33" s="11"/>
    </row>
    <row r="34" spans="1:4" ht="18.75" customHeight="1">
      <c r="A34" s="101" t="s">
        <v>44</v>
      </c>
      <c r="B34" s="89">
        <f>SUM(B7:B11)</f>
        <v>11458020.890000001</v>
      </c>
      <c r="C34" s="102" t="s">
        <v>45</v>
      </c>
      <c r="D34" s="89">
        <v>11458020.890000001</v>
      </c>
    </row>
    <row r="35" spans="1:4" ht="18.75" customHeight="1">
      <c r="A35" s="103" t="s">
        <v>46</v>
      </c>
      <c r="B35" s="11"/>
      <c r="C35" s="65" t="s">
        <v>47</v>
      </c>
      <c r="D35" s="11"/>
    </row>
    <row r="36" spans="1:4" ht="18.75" customHeight="1">
      <c r="A36" s="103" t="s">
        <v>48</v>
      </c>
      <c r="B36" s="11"/>
      <c r="C36" s="65" t="s">
        <v>48</v>
      </c>
      <c r="D36" s="11"/>
    </row>
    <row r="37" spans="1:4" ht="18.75" customHeight="1">
      <c r="A37" s="103" t="s">
        <v>49</v>
      </c>
      <c r="B37" s="11">
        <f>B35-B36</f>
        <v>0</v>
      </c>
      <c r="C37" s="65" t="s">
        <v>50</v>
      </c>
      <c r="D37" s="11"/>
    </row>
    <row r="38" spans="1:4" ht="18.75" customHeight="1">
      <c r="A38" s="104" t="s">
        <v>51</v>
      </c>
      <c r="B38" s="89">
        <f t="shared" ref="B38:D38" si="0">B34+B35</f>
        <v>11458020.890000001</v>
      </c>
      <c r="C38" s="102" t="s">
        <v>52</v>
      </c>
      <c r="D38" s="89">
        <f t="shared" si="0"/>
        <v>11458020.890000001</v>
      </c>
    </row>
  </sheetData>
  <mergeCells count="8">
    <mergeCell ref="A2:D2"/>
    <mergeCell ref="A3:B3"/>
    <mergeCell ref="A4:B4"/>
    <mergeCell ref="C4:D4"/>
    <mergeCell ref="A5:A6"/>
    <mergeCell ref="B5:B6"/>
    <mergeCell ref="C5:C6"/>
    <mergeCell ref="D5:D6"/>
  </mergeCells>
  <phoneticPr fontId="31" type="noConversion"/>
  <printOptions horizontalCentered="1"/>
  <pageMargins left="0.39" right="0.39" top="0.51" bottom="0.51" header="0.31" footer="0.31"/>
  <pageSetup paperSize="9" scale="8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9"/>
  <sheetViews>
    <sheetView showZeros="0" workbookViewId="0"/>
  </sheetViews>
  <sheetFormatPr defaultColWidth="9.140625" defaultRowHeight="14.25" customHeight="1"/>
  <cols>
    <col min="1" max="1" width="21.140625" customWidth="1"/>
    <col min="2" max="2" width="35.28515625" customWidth="1"/>
    <col min="3" max="8" width="20.42578125" customWidth="1"/>
    <col min="9" max="11" width="20.5703125" customWidth="1"/>
    <col min="12" max="12" width="20.42578125" customWidth="1"/>
    <col min="13" max="13" width="20.5703125" customWidth="1"/>
    <col min="14" max="19" width="20.42578125" customWidth="1"/>
  </cols>
  <sheetData>
    <row r="1" spans="1:19" ht="15" customHeight="1">
      <c r="J1" s="98"/>
      <c r="O1" s="34"/>
      <c r="P1" s="34"/>
      <c r="Q1" s="34"/>
      <c r="R1" s="34"/>
      <c r="S1" s="18" t="s">
        <v>53</v>
      </c>
    </row>
    <row r="2" spans="1:19" ht="57.75" customHeight="1">
      <c r="A2" s="126" t="str">
        <f>"2025"&amp;"年部门收入预算表"</f>
        <v>2025年部门收入预算表</v>
      </c>
      <c r="B2" s="127"/>
      <c r="C2" s="127"/>
      <c r="D2" s="127"/>
      <c r="E2" s="127"/>
      <c r="F2" s="127"/>
      <c r="G2" s="127"/>
      <c r="H2" s="127"/>
      <c r="I2" s="127"/>
      <c r="J2" s="127"/>
      <c r="K2" s="127"/>
      <c r="L2" s="127"/>
      <c r="M2" s="127"/>
      <c r="N2" s="127"/>
      <c r="O2" s="128"/>
      <c r="P2" s="128"/>
      <c r="Q2" s="128"/>
      <c r="R2" s="128"/>
      <c r="S2" s="128"/>
    </row>
    <row r="3" spans="1:19" ht="18.75" customHeight="1">
      <c r="A3" s="110" t="str">
        <f>"单位名称："&amp;"永德县水务局"</f>
        <v>单位名称：永德县水务局</v>
      </c>
      <c r="B3" s="129"/>
      <c r="C3" s="129"/>
      <c r="D3" s="129"/>
      <c r="E3" s="47"/>
      <c r="F3" s="47"/>
      <c r="G3" s="47"/>
      <c r="H3" s="47"/>
      <c r="I3" s="47"/>
      <c r="J3" s="36"/>
      <c r="K3" s="47"/>
      <c r="L3" s="47"/>
      <c r="M3" s="47"/>
      <c r="N3" s="47"/>
      <c r="O3" s="36"/>
      <c r="P3" s="36"/>
      <c r="Q3" s="36"/>
      <c r="R3" s="36"/>
      <c r="S3" s="18" t="s">
        <v>1</v>
      </c>
    </row>
    <row r="4" spans="1:19" ht="18.75" customHeight="1">
      <c r="A4" s="118" t="s">
        <v>54</v>
      </c>
      <c r="B4" s="121" t="s">
        <v>55</v>
      </c>
      <c r="C4" s="121" t="s">
        <v>56</v>
      </c>
      <c r="D4" s="130" t="s">
        <v>57</v>
      </c>
      <c r="E4" s="131"/>
      <c r="F4" s="131"/>
      <c r="G4" s="131"/>
      <c r="H4" s="131"/>
      <c r="I4" s="131"/>
      <c r="J4" s="132"/>
      <c r="K4" s="131"/>
      <c r="L4" s="131"/>
      <c r="M4" s="131"/>
      <c r="N4" s="133"/>
      <c r="O4" s="130" t="s">
        <v>46</v>
      </c>
      <c r="P4" s="130"/>
      <c r="Q4" s="130"/>
      <c r="R4" s="130"/>
      <c r="S4" s="134"/>
    </row>
    <row r="5" spans="1:19" ht="18.75" customHeight="1">
      <c r="A5" s="119"/>
      <c r="B5" s="122"/>
      <c r="C5" s="122"/>
      <c r="D5" s="124" t="s">
        <v>58</v>
      </c>
      <c r="E5" s="124" t="s">
        <v>59</v>
      </c>
      <c r="F5" s="124" t="s">
        <v>60</v>
      </c>
      <c r="G5" s="124" t="s">
        <v>61</v>
      </c>
      <c r="H5" s="124" t="s">
        <v>62</v>
      </c>
      <c r="I5" s="135" t="s">
        <v>63</v>
      </c>
      <c r="J5" s="135"/>
      <c r="K5" s="135"/>
      <c r="L5" s="135"/>
      <c r="M5" s="135"/>
      <c r="N5" s="125"/>
      <c r="O5" s="124" t="s">
        <v>58</v>
      </c>
      <c r="P5" s="124" t="s">
        <v>59</v>
      </c>
      <c r="Q5" s="124" t="s">
        <v>60</v>
      </c>
      <c r="R5" s="124" t="s">
        <v>61</v>
      </c>
      <c r="S5" s="124" t="s">
        <v>64</v>
      </c>
    </row>
    <row r="6" spans="1:19" ht="18.75" customHeight="1">
      <c r="A6" s="120"/>
      <c r="B6" s="123"/>
      <c r="C6" s="123"/>
      <c r="D6" s="125"/>
      <c r="E6" s="125"/>
      <c r="F6" s="125"/>
      <c r="G6" s="125"/>
      <c r="H6" s="125"/>
      <c r="I6" s="95" t="s">
        <v>58</v>
      </c>
      <c r="J6" s="95" t="s">
        <v>65</v>
      </c>
      <c r="K6" s="95" t="s">
        <v>66</v>
      </c>
      <c r="L6" s="95" t="s">
        <v>67</v>
      </c>
      <c r="M6" s="95" t="s">
        <v>68</v>
      </c>
      <c r="N6" s="95" t="s">
        <v>69</v>
      </c>
      <c r="O6" s="136"/>
      <c r="P6" s="136"/>
      <c r="Q6" s="136"/>
      <c r="R6" s="136"/>
      <c r="S6" s="125"/>
    </row>
    <row r="7" spans="1:19" ht="18.75" customHeight="1">
      <c r="A7" s="7">
        <v>1</v>
      </c>
      <c r="B7" s="7">
        <v>2</v>
      </c>
      <c r="C7" s="7">
        <v>3</v>
      </c>
      <c r="D7" s="7">
        <v>4</v>
      </c>
      <c r="E7" s="7">
        <v>5</v>
      </c>
      <c r="F7" s="7">
        <v>6</v>
      </c>
      <c r="G7" s="7">
        <v>7</v>
      </c>
      <c r="H7" s="7">
        <v>8</v>
      </c>
      <c r="I7" s="7">
        <v>9</v>
      </c>
      <c r="J7" s="7">
        <v>10</v>
      </c>
      <c r="K7" s="7">
        <v>11</v>
      </c>
      <c r="L7" s="7">
        <v>12</v>
      </c>
      <c r="M7" s="7">
        <v>13</v>
      </c>
      <c r="N7" s="7">
        <v>14</v>
      </c>
      <c r="O7" s="7">
        <v>15</v>
      </c>
      <c r="P7" s="7">
        <v>16</v>
      </c>
      <c r="Q7" s="7">
        <v>17</v>
      </c>
      <c r="R7" s="7">
        <v>18</v>
      </c>
      <c r="S7" s="7">
        <v>19</v>
      </c>
    </row>
    <row r="8" spans="1:19" ht="18.75" customHeight="1">
      <c r="A8" s="96" t="s">
        <v>70</v>
      </c>
      <c r="B8" s="97" t="s">
        <v>71</v>
      </c>
      <c r="C8" s="11">
        <v>11458020.890000001</v>
      </c>
      <c r="D8" s="11">
        <v>11458020.890000001</v>
      </c>
      <c r="E8" s="11">
        <v>11458020.890000001</v>
      </c>
      <c r="F8" s="11"/>
      <c r="G8" s="11"/>
      <c r="H8" s="11"/>
      <c r="I8" s="11"/>
      <c r="J8" s="11"/>
      <c r="K8" s="11"/>
      <c r="L8" s="11"/>
      <c r="M8" s="11"/>
      <c r="N8" s="11"/>
      <c r="O8" s="11"/>
      <c r="P8" s="11"/>
      <c r="Q8" s="11"/>
      <c r="R8" s="11"/>
      <c r="S8" s="11"/>
    </row>
    <row r="9" spans="1:19" ht="18.75" customHeight="1">
      <c r="A9" s="116" t="s">
        <v>56</v>
      </c>
      <c r="B9" s="117"/>
      <c r="C9" s="11">
        <v>11458020.890000001</v>
      </c>
      <c r="D9" s="11">
        <v>11458020.890000001</v>
      </c>
      <c r="E9" s="11">
        <v>11458020.890000001</v>
      </c>
      <c r="F9" s="11"/>
      <c r="G9" s="11"/>
      <c r="H9" s="11"/>
      <c r="I9" s="11"/>
      <c r="J9" s="11"/>
      <c r="K9" s="11"/>
      <c r="L9" s="11"/>
      <c r="M9" s="11"/>
      <c r="N9" s="11"/>
      <c r="O9" s="11"/>
      <c r="P9" s="11"/>
      <c r="Q9" s="11"/>
      <c r="R9" s="11"/>
      <c r="S9" s="11"/>
    </row>
  </sheetData>
  <mergeCells count="19">
    <mergeCell ref="A2:S2"/>
    <mergeCell ref="A3:D3"/>
    <mergeCell ref="D4:N4"/>
    <mergeCell ref="O4:S4"/>
    <mergeCell ref="I5:N5"/>
    <mergeCell ref="E5:E6"/>
    <mergeCell ref="F5:F6"/>
    <mergeCell ref="G5:G6"/>
    <mergeCell ref="H5:H6"/>
    <mergeCell ref="O5:O6"/>
    <mergeCell ref="P5:P6"/>
    <mergeCell ref="Q5:Q6"/>
    <mergeCell ref="R5:R6"/>
    <mergeCell ref="S5:S6"/>
    <mergeCell ref="A9:B9"/>
    <mergeCell ref="A4:A6"/>
    <mergeCell ref="B4:B6"/>
    <mergeCell ref="C4:C6"/>
    <mergeCell ref="D5:D6"/>
  </mergeCells>
  <phoneticPr fontId="31" type="noConversion"/>
  <printOptions horizontalCentered="1"/>
  <pageMargins left="0.39" right="0.39" top="0.51" bottom="0.51" header="0.31" footer="0.31"/>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O30"/>
  <sheetViews>
    <sheetView showZeros="0" workbookViewId="0"/>
  </sheetViews>
  <sheetFormatPr defaultColWidth="9.140625" defaultRowHeight="14.25" customHeight="1"/>
  <cols>
    <col min="1" max="1" width="14.28515625" customWidth="1"/>
    <col min="2" max="2" width="37.7109375" customWidth="1"/>
    <col min="3" max="6" width="19.140625" customWidth="1"/>
    <col min="7" max="8" width="19" customWidth="1"/>
    <col min="9" max="9" width="18.85546875" customWidth="1"/>
    <col min="10" max="11" width="19" customWidth="1"/>
    <col min="12" max="14" width="18.85546875" customWidth="1"/>
    <col min="15" max="15" width="19" customWidth="1"/>
  </cols>
  <sheetData>
    <row r="1" spans="1:15" ht="15" customHeight="1">
      <c r="A1" s="1"/>
      <c r="B1" s="1"/>
      <c r="C1" s="1"/>
      <c r="D1" s="91"/>
      <c r="E1" s="1"/>
      <c r="F1" s="1"/>
      <c r="G1" s="1"/>
      <c r="H1" s="91"/>
      <c r="I1" s="1"/>
      <c r="J1" s="91"/>
      <c r="K1" s="1"/>
      <c r="L1" s="1"/>
      <c r="M1" s="1"/>
      <c r="N1" s="1"/>
      <c r="O1" s="19" t="s">
        <v>72</v>
      </c>
    </row>
    <row r="2" spans="1:15" ht="42" customHeight="1">
      <c r="A2" s="108" t="str">
        <f>"2025"&amp;"年部门支出预算表"</f>
        <v>2025年部门支出预算表</v>
      </c>
      <c r="B2" s="137"/>
      <c r="C2" s="137"/>
      <c r="D2" s="137"/>
      <c r="E2" s="137"/>
      <c r="F2" s="137"/>
      <c r="G2" s="137"/>
      <c r="H2" s="137"/>
      <c r="I2" s="137"/>
      <c r="J2" s="137"/>
      <c r="K2" s="137"/>
      <c r="L2" s="137"/>
      <c r="M2" s="137"/>
      <c r="N2" s="137"/>
      <c r="O2" s="137"/>
    </row>
    <row r="3" spans="1:15" ht="18.75" customHeight="1">
      <c r="A3" s="138" t="str">
        <f>"单位名称："&amp;"永德县水务局"</f>
        <v>单位名称：永德县水务局</v>
      </c>
      <c r="B3" s="139"/>
      <c r="C3" s="140"/>
      <c r="D3" s="141"/>
      <c r="E3" s="140"/>
      <c r="F3" s="140"/>
      <c r="G3" s="140"/>
      <c r="H3" s="141"/>
      <c r="I3" s="140"/>
      <c r="J3" s="141"/>
      <c r="K3" s="140"/>
      <c r="L3" s="140"/>
      <c r="M3" s="94"/>
      <c r="N3" s="94"/>
      <c r="O3" s="19" t="s">
        <v>1</v>
      </c>
    </row>
    <row r="4" spans="1:15" ht="18.75" customHeight="1">
      <c r="A4" s="147" t="s">
        <v>73</v>
      </c>
      <c r="B4" s="147" t="s">
        <v>74</v>
      </c>
      <c r="C4" s="147" t="s">
        <v>56</v>
      </c>
      <c r="D4" s="112" t="s">
        <v>59</v>
      </c>
      <c r="E4" s="142" t="s">
        <v>75</v>
      </c>
      <c r="F4" s="143" t="s">
        <v>76</v>
      </c>
      <c r="G4" s="147" t="s">
        <v>60</v>
      </c>
      <c r="H4" s="147" t="s">
        <v>61</v>
      </c>
      <c r="I4" s="147" t="s">
        <v>77</v>
      </c>
      <c r="J4" s="112" t="s">
        <v>78</v>
      </c>
      <c r="K4" s="144"/>
      <c r="L4" s="144"/>
      <c r="M4" s="144"/>
      <c r="N4" s="144"/>
      <c r="O4" s="113"/>
    </row>
    <row r="5" spans="1:15" ht="30" customHeight="1">
      <c r="A5" s="148"/>
      <c r="B5" s="148"/>
      <c r="C5" s="148"/>
      <c r="D5" s="33" t="s">
        <v>58</v>
      </c>
      <c r="E5" s="46" t="s">
        <v>75</v>
      </c>
      <c r="F5" s="46" t="s">
        <v>76</v>
      </c>
      <c r="G5" s="148"/>
      <c r="H5" s="148"/>
      <c r="I5" s="148"/>
      <c r="J5" s="33" t="s">
        <v>58</v>
      </c>
      <c r="K5" s="21" t="s">
        <v>79</v>
      </c>
      <c r="L5" s="21" t="s">
        <v>80</v>
      </c>
      <c r="M5" s="21" t="s">
        <v>81</v>
      </c>
      <c r="N5" s="21" t="s">
        <v>82</v>
      </c>
      <c r="O5" s="21" t="s">
        <v>83</v>
      </c>
    </row>
    <row r="6" spans="1:15" ht="18.75" customHeight="1">
      <c r="A6" s="58">
        <v>1</v>
      </c>
      <c r="B6" s="58">
        <v>2</v>
      </c>
      <c r="C6" s="33">
        <v>3</v>
      </c>
      <c r="D6" s="33">
        <v>4</v>
      </c>
      <c r="E6" s="33">
        <v>5</v>
      </c>
      <c r="F6" s="33">
        <v>6</v>
      </c>
      <c r="G6" s="33">
        <v>7</v>
      </c>
      <c r="H6" s="33">
        <v>8</v>
      </c>
      <c r="I6" s="33">
        <v>9</v>
      </c>
      <c r="J6" s="33">
        <v>10</v>
      </c>
      <c r="K6" s="33">
        <v>11</v>
      </c>
      <c r="L6" s="33">
        <v>12</v>
      </c>
      <c r="M6" s="33">
        <v>13</v>
      </c>
      <c r="N6" s="33">
        <v>14</v>
      </c>
      <c r="O6" s="33">
        <v>15</v>
      </c>
    </row>
    <row r="7" spans="1:15" ht="18.75" customHeight="1">
      <c r="A7" s="65" t="s">
        <v>84</v>
      </c>
      <c r="B7" s="80" t="s">
        <v>85</v>
      </c>
      <c r="C7" s="11">
        <v>1702701.56</v>
      </c>
      <c r="D7" s="11">
        <v>1702701.56</v>
      </c>
      <c r="E7" s="11">
        <v>1702701.56</v>
      </c>
      <c r="F7" s="11"/>
      <c r="G7" s="11"/>
      <c r="H7" s="11"/>
      <c r="I7" s="11"/>
      <c r="J7" s="11"/>
      <c r="K7" s="11"/>
      <c r="L7" s="11"/>
      <c r="M7" s="11"/>
      <c r="N7" s="11"/>
      <c r="O7" s="11"/>
    </row>
    <row r="8" spans="1:15" ht="18.75" customHeight="1">
      <c r="A8" s="92" t="s">
        <v>86</v>
      </c>
      <c r="B8" s="105" t="s">
        <v>87</v>
      </c>
      <c r="C8" s="11">
        <v>1658325.56</v>
      </c>
      <c r="D8" s="11">
        <v>1658325.56</v>
      </c>
      <c r="E8" s="11">
        <v>1658325.56</v>
      </c>
      <c r="F8" s="11"/>
      <c r="G8" s="11"/>
      <c r="H8" s="11"/>
      <c r="I8" s="11"/>
      <c r="J8" s="11"/>
      <c r="K8" s="11"/>
      <c r="L8" s="11"/>
      <c r="M8" s="11"/>
      <c r="N8" s="11"/>
      <c r="O8" s="11"/>
    </row>
    <row r="9" spans="1:15" ht="18.75" customHeight="1">
      <c r="A9" s="93" t="s">
        <v>88</v>
      </c>
      <c r="B9" s="106" t="s">
        <v>89</v>
      </c>
      <c r="C9" s="11">
        <v>711478.6</v>
      </c>
      <c r="D9" s="11">
        <v>711478.6</v>
      </c>
      <c r="E9" s="11">
        <v>711478.6</v>
      </c>
      <c r="F9" s="11"/>
      <c r="G9" s="11"/>
      <c r="H9" s="11"/>
      <c r="I9" s="11"/>
      <c r="J9" s="11"/>
      <c r="K9" s="11"/>
      <c r="L9" s="11"/>
      <c r="M9" s="11"/>
      <c r="N9" s="11"/>
      <c r="O9" s="11"/>
    </row>
    <row r="10" spans="1:15" ht="18.75" customHeight="1">
      <c r="A10" s="93" t="s">
        <v>90</v>
      </c>
      <c r="B10" s="106" t="s">
        <v>91</v>
      </c>
      <c r="C10" s="11">
        <v>946846.96</v>
      </c>
      <c r="D10" s="11">
        <v>946846.96</v>
      </c>
      <c r="E10" s="11">
        <v>946846.96</v>
      </c>
      <c r="F10" s="11"/>
      <c r="G10" s="11"/>
      <c r="H10" s="11"/>
      <c r="I10" s="11"/>
      <c r="J10" s="11"/>
      <c r="K10" s="11"/>
      <c r="L10" s="11"/>
      <c r="M10" s="11"/>
      <c r="N10" s="11"/>
      <c r="O10" s="11"/>
    </row>
    <row r="11" spans="1:15" ht="18.75" customHeight="1">
      <c r="A11" s="92" t="s">
        <v>92</v>
      </c>
      <c r="B11" s="105" t="s">
        <v>93</v>
      </c>
      <c r="C11" s="11">
        <v>44376</v>
      </c>
      <c r="D11" s="11">
        <v>44376</v>
      </c>
      <c r="E11" s="11">
        <v>44376</v>
      </c>
      <c r="F11" s="11"/>
      <c r="G11" s="11"/>
      <c r="H11" s="11"/>
      <c r="I11" s="11"/>
      <c r="J11" s="11"/>
      <c r="K11" s="11"/>
      <c r="L11" s="11"/>
      <c r="M11" s="11"/>
      <c r="N11" s="11"/>
      <c r="O11" s="11"/>
    </row>
    <row r="12" spans="1:15" ht="18.75" customHeight="1">
      <c r="A12" s="93" t="s">
        <v>94</v>
      </c>
      <c r="B12" s="106" t="s">
        <v>95</v>
      </c>
      <c r="C12" s="11">
        <v>44376</v>
      </c>
      <c r="D12" s="11">
        <v>44376</v>
      </c>
      <c r="E12" s="11">
        <v>44376</v>
      </c>
      <c r="F12" s="11"/>
      <c r="G12" s="11"/>
      <c r="H12" s="11"/>
      <c r="I12" s="11"/>
      <c r="J12" s="11"/>
      <c r="K12" s="11"/>
      <c r="L12" s="11"/>
      <c r="M12" s="11"/>
      <c r="N12" s="11"/>
      <c r="O12" s="11"/>
    </row>
    <row r="13" spans="1:15" ht="18.75" customHeight="1">
      <c r="A13" s="65" t="s">
        <v>96</v>
      </c>
      <c r="B13" s="80" t="s">
        <v>97</v>
      </c>
      <c r="C13" s="11">
        <v>460208.93</v>
      </c>
      <c r="D13" s="11">
        <v>460208.93</v>
      </c>
      <c r="E13" s="11">
        <v>460208.93</v>
      </c>
      <c r="F13" s="11"/>
      <c r="G13" s="11"/>
      <c r="H13" s="11"/>
      <c r="I13" s="11"/>
      <c r="J13" s="11"/>
      <c r="K13" s="11"/>
      <c r="L13" s="11"/>
      <c r="M13" s="11"/>
      <c r="N13" s="11"/>
      <c r="O13" s="11"/>
    </row>
    <row r="14" spans="1:15" ht="18.75" customHeight="1">
      <c r="A14" s="92" t="s">
        <v>98</v>
      </c>
      <c r="B14" s="105" t="s">
        <v>99</v>
      </c>
      <c r="C14" s="11">
        <v>460208.93</v>
      </c>
      <c r="D14" s="11">
        <v>460208.93</v>
      </c>
      <c r="E14" s="11">
        <v>460208.93</v>
      </c>
      <c r="F14" s="11"/>
      <c r="G14" s="11"/>
      <c r="H14" s="11"/>
      <c r="I14" s="11"/>
      <c r="J14" s="11"/>
      <c r="K14" s="11"/>
      <c r="L14" s="11"/>
      <c r="M14" s="11"/>
      <c r="N14" s="11"/>
      <c r="O14" s="11"/>
    </row>
    <row r="15" spans="1:15" ht="18.75" customHeight="1">
      <c r="A15" s="93" t="s">
        <v>100</v>
      </c>
      <c r="B15" s="106" t="s">
        <v>101</v>
      </c>
      <c r="C15" s="11">
        <v>420163.34</v>
      </c>
      <c r="D15" s="11">
        <v>420163.34</v>
      </c>
      <c r="E15" s="11">
        <v>420163.34</v>
      </c>
      <c r="F15" s="11"/>
      <c r="G15" s="11"/>
      <c r="H15" s="11"/>
      <c r="I15" s="11"/>
      <c r="J15" s="11"/>
      <c r="K15" s="11"/>
      <c r="L15" s="11"/>
      <c r="M15" s="11"/>
      <c r="N15" s="11"/>
      <c r="O15" s="11"/>
    </row>
    <row r="16" spans="1:15" ht="18.75" customHeight="1">
      <c r="A16" s="93" t="s">
        <v>102</v>
      </c>
      <c r="B16" s="106" t="s">
        <v>103</v>
      </c>
      <c r="C16" s="11">
        <v>40045.589999999997</v>
      </c>
      <c r="D16" s="11">
        <v>40045.589999999997</v>
      </c>
      <c r="E16" s="11">
        <v>40045.589999999997</v>
      </c>
      <c r="F16" s="11"/>
      <c r="G16" s="11"/>
      <c r="H16" s="11"/>
      <c r="I16" s="11"/>
      <c r="J16" s="11"/>
      <c r="K16" s="11"/>
      <c r="L16" s="11"/>
      <c r="M16" s="11"/>
      <c r="N16" s="11"/>
      <c r="O16" s="11"/>
    </row>
    <row r="17" spans="1:15" ht="18.75" customHeight="1">
      <c r="A17" s="65" t="s">
        <v>104</v>
      </c>
      <c r="B17" s="80" t="s">
        <v>105</v>
      </c>
      <c r="C17" s="11">
        <v>8584975.1799999997</v>
      </c>
      <c r="D17" s="11">
        <v>8584975.1799999997</v>
      </c>
      <c r="E17" s="11">
        <v>7274941.1799999997</v>
      </c>
      <c r="F17" s="11">
        <v>1310034</v>
      </c>
      <c r="G17" s="11"/>
      <c r="H17" s="11"/>
      <c r="I17" s="11"/>
      <c r="J17" s="11"/>
      <c r="K17" s="11"/>
      <c r="L17" s="11"/>
      <c r="M17" s="11"/>
      <c r="N17" s="11"/>
      <c r="O17" s="11"/>
    </row>
    <row r="18" spans="1:15" ht="18.75" customHeight="1">
      <c r="A18" s="92" t="s">
        <v>106</v>
      </c>
      <c r="B18" s="105" t="s">
        <v>107</v>
      </c>
      <c r="C18" s="11">
        <v>8584975.1799999997</v>
      </c>
      <c r="D18" s="11">
        <v>8584975.1799999997</v>
      </c>
      <c r="E18" s="11">
        <v>7274941.1799999997</v>
      </c>
      <c r="F18" s="11">
        <v>1310034</v>
      </c>
      <c r="G18" s="11"/>
      <c r="H18" s="11"/>
      <c r="I18" s="11"/>
      <c r="J18" s="11"/>
      <c r="K18" s="11"/>
      <c r="L18" s="11"/>
      <c r="M18" s="11"/>
      <c r="N18" s="11"/>
      <c r="O18" s="11"/>
    </row>
    <row r="19" spans="1:15" ht="18.75" customHeight="1">
      <c r="A19" s="93" t="s">
        <v>108</v>
      </c>
      <c r="B19" s="106" t="s">
        <v>109</v>
      </c>
      <c r="C19" s="11">
        <v>2967514.54</v>
      </c>
      <c r="D19" s="11">
        <v>2967514.54</v>
      </c>
      <c r="E19" s="11">
        <v>2167480.54</v>
      </c>
      <c r="F19" s="11">
        <v>800034</v>
      </c>
      <c r="G19" s="11"/>
      <c r="H19" s="11"/>
      <c r="I19" s="11"/>
      <c r="J19" s="11"/>
      <c r="K19" s="11"/>
      <c r="L19" s="11"/>
      <c r="M19" s="11"/>
      <c r="N19" s="11"/>
      <c r="O19" s="11"/>
    </row>
    <row r="20" spans="1:15" ht="18.75" customHeight="1">
      <c r="A20" s="93" t="s">
        <v>110</v>
      </c>
      <c r="B20" s="106" t="s">
        <v>111</v>
      </c>
      <c r="C20" s="11">
        <v>130000</v>
      </c>
      <c r="D20" s="11">
        <v>130000</v>
      </c>
      <c r="E20" s="11"/>
      <c r="F20" s="11">
        <v>130000</v>
      </c>
      <c r="G20" s="11"/>
      <c r="H20" s="11"/>
      <c r="I20" s="11"/>
      <c r="J20" s="11"/>
      <c r="K20" s="11"/>
      <c r="L20" s="11"/>
      <c r="M20" s="11"/>
      <c r="N20" s="11"/>
      <c r="O20" s="11"/>
    </row>
    <row r="21" spans="1:15" ht="18.75" customHeight="1">
      <c r="A21" s="93" t="s">
        <v>112</v>
      </c>
      <c r="B21" s="106" t="s">
        <v>113</v>
      </c>
      <c r="C21" s="11">
        <v>300000</v>
      </c>
      <c r="D21" s="11">
        <v>300000</v>
      </c>
      <c r="E21" s="11"/>
      <c r="F21" s="11">
        <v>300000</v>
      </c>
      <c r="G21" s="11"/>
      <c r="H21" s="11"/>
      <c r="I21" s="11"/>
      <c r="J21" s="11"/>
      <c r="K21" s="11"/>
      <c r="L21" s="11"/>
      <c r="M21" s="11"/>
      <c r="N21" s="11"/>
      <c r="O21" s="11"/>
    </row>
    <row r="22" spans="1:15" ht="18.75" customHeight="1">
      <c r="A22" s="93" t="s">
        <v>114</v>
      </c>
      <c r="B22" s="106" t="s">
        <v>115</v>
      </c>
      <c r="C22" s="11">
        <v>20000</v>
      </c>
      <c r="D22" s="11">
        <v>20000</v>
      </c>
      <c r="E22" s="11"/>
      <c r="F22" s="11">
        <v>20000</v>
      </c>
      <c r="G22" s="11"/>
      <c r="H22" s="11"/>
      <c r="I22" s="11"/>
      <c r="J22" s="11"/>
      <c r="K22" s="11"/>
      <c r="L22" s="11"/>
      <c r="M22" s="11"/>
      <c r="N22" s="11"/>
      <c r="O22" s="11"/>
    </row>
    <row r="23" spans="1:15" ht="18.75" customHeight="1">
      <c r="A23" s="93" t="s">
        <v>116</v>
      </c>
      <c r="B23" s="106" t="s">
        <v>117</v>
      </c>
      <c r="C23" s="11">
        <v>20000</v>
      </c>
      <c r="D23" s="11">
        <v>20000</v>
      </c>
      <c r="E23" s="11"/>
      <c r="F23" s="11">
        <v>20000</v>
      </c>
      <c r="G23" s="11"/>
      <c r="H23" s="11"/>
      <c r="I23" s="11"/>
      <c r="J23" s="11"/>
      <c r="K23" s="11"/>
      <c r="L23" s="11"/>
      <c r="M23" s="11"/>
      <c r="N23" s="11"/>
      <c r="O23" s="11"/>
    </row>
    <row r="24" spans="1:15" ht="18.75" customHeight="1">
      <c r="A24" s="93" t="s">
        <v>118</v>
      </c>
      <c r="B24" s="106" t="s">
        <v>119</v>
      </c>
      <c r="C24" s="11">
        <v>20000</v>
      </c>
      <c r="D24" s="11">
        <v>20000</v>
      </c>
      <c r="E24" s="11"/>
      <c r="F24" s="11">
        <v>20000</v>
      </c>
      <c r="G24" s="11"/>
      <c r="H24" s="11"/>
      <c r="I24" s="11"/>
      <c r="J24" s="11"/>
      <c r="K24" s="11"/>
      <c r="L24" s="11"/>
      <c r="M24" s="11"/>
      <c r="N24" s="11"/>
      <c r="O24" s="11"/>
    </row>
    <row r="25" spans="1:15" ht="18.75" customHeight="1">
      <c r="A25" s="93" t="s">
        <v>120</v>
      </c>
      <c r="B25" s="106" t="s">
        <v>121</v>
      </c>
      <c r="C25" s="11">
        <v>20000</v>
      </c>
      <c r="D25" s="11">
        <v>20000</v>
      </c>
      <c r="E25" s="11"/>
      <c r="F25" s="11">
        <v>20000</v>
      </c>
      <c r="G25" s="11"/>
      <c r="H25" s="11"/>
      <c r="I25" s="11"/>
      <c r="J25" s="11"/>
      <c r="K25" s="11"/>
      <c r="L25" s="11"/>
      <c r="M25" s="11"/>
      <c r="N25" s="11"/>
      <c r="O25" s="11"/>
    </row>
    <row r="26" spans="1:15" ht="18.75" customHeight="1">
      <c r="A26" s="93" t="s">
        <v>122</v>
      </c>
      <c r="B26" s="106" t="s">
        <v>123</v>
      </c>
      <c r="C26" s="11">
        <v>5107460.6399999997</v>
      </c>
      <c r="D26" s="11">
        <v>5107460.6399999997</v>
      </c>
      <c r="E26" s="11">
        <v>5107460.6399999997</v>
      </c>
      <c r="F26" s="11"/>
      <c r="G26" s="11"/>
      <c r="H26" s="11"/>
      <c r="I26" s="11"/>
      <c r="J26" s="11"/>
      <c r="K26" s="11"/>
      <c r="L26" s="11"/>
      <c r="M26" s="11"/>
      <c r="N26" s="11"/>
      <c r="O26" s="11"/>
    </row>
    <row r="27" spans="1:15" ht="18.75" customHeight="1">
      <c r="A27" s="65" t="s">
        <v>124</v>
      </c>
      <c r="B27" s="80" t="s">
        <v>125</v>
      </c>
      <c r="C27" s="11">
        <v>710135.22</v>
      </c>
      <c r="D27" s="11">
        <v>710135.22</v>
      </c>
      <c r="E27" s="11">
        <v>710135.22</v>
      </c>
      <c r="F27" s="11"/>
      <c r="G27" s="11"/>
      <c r="H27" s="11"/>
      <c r="I27" s="11"/>
      <c r="J27" s="11"/>
      <c r="K27" s="11"/>
      <c r="L27" s="11"/>
      <c r="M27" s="11"/>
      <c r="N27" s="11"/>
      <c r="O27" s="11"/>
    </row>
    <row r="28" spans="1:15" ht="18.75" customHeight="1">
      <c r="A28" s="92" t="s">
        <v>126</v>
      </c>
      <c r="B28" s="105" t="s">
        <v>127</v>
      </c>
      <c r="C28" s="11">
        <v>710135.22</v>
      </c>
      <c r="D28" s="11">
        <v>710135.22</v>
      </c>
      <c r="E28" s="11">
        <v>710135.22</v>
      </c>
      <c r="F28" s="11"/>
      <c r="G28" s="11"/>
      <c r="H28" s="11"/>
      <c r="I28" s="11"/>
      <c r="J28" s="11"/>
      <c r="K28" s="11"/>
      <c r="L28" s="11"/>
      <c r="M28" s="11"/>
      <c r="N28" s="11"/>
      <c r="O28" s="11"/>
    </row>
    <row r="29" spans="1:15" ht="18.75" customHeight="1">
      <c r="A29" s="93" t="s">
        <v>128</v>
      </c>
      <c r="B29" s="106" t="s">
        <v>129</v>
      </c>
      <c r="C29" s="11">
        <v>710135.22</v>
      </c>
      <c r="D29" s="11">
        <v>710135.22</v>
      </c>
      <c r="E29" s="11">
        <v>710135.22</v>
      </c>
      <c r="F29" s="11"/>
      <c r="G29" s="11"/>
      <c r="H29" s="11"/>
      <c r="I29" s="11"/>
      <c r="J29" s="11"/>
      <c r="K29" s="11"/>
      <c r="L29" s="11"/>
      <c r="M29" s="11"/>
      <c r="N29" s="11"/>
      <c r="O29" s="11"/>
    </row>
    <row r="30" spans="1:15" ht="18.75" customHeight="1">
      <c r="A30" s="145" t="s">
        <v>130</v>
      </c>
      <c r="B30" s="146" t="s">
        <v>130</v>
      </c>
      <c r="C30" s="11">
        <v>11458020.890000001</v>
      </c>
      <c r="D30" s="11">
        <v>11458020.890000001</v>
      </c>
      <c r="E30" s="11">
        <v>10147986.890000001</v>
      </c>
      <c r="F30" s="11">
        <v>1310034</v>
      </c>
      <c r="G30" s="11"/>
      <c r="H30" s="11"/>
      <c r="I30" s="11"/>
      <c r="J30" s="11"/>
      <c r="K30" s="11"/>
      <c r="L30" s="11"/>
      <c r="M30" s="11"/>
      <c r="N30" s="11"/>
      <c r="O30" s="11"/>
    </row>
  </sheetData>
  <mergeCells count="11">
    <mergeCell ref="A2:O2"/>
    <mergeCell ref="A3:L3"/>
    <mergeCell ref="D4:F4"/>
    <mergeCell ref="J4:O4"/>
    <mergeCell ref="A30:B30"/>
    <mergeCell ref="A4:A5"/>
    <mergeCell ref="B4:B5"/>
    <mergeCell ref="C4:C5"/>
    <mergeCell ref="G4:G5"/>
    <mergeCell ref="H4:H5"/>
    <mergeCell ref="I4:I5"/>
  </mergeCells>
  <phoneticPr fontId="31" type="noConversion"/>
  <printOptions horizontalCentered="1"/>
  <pageMargins left="0.39" right="0.39" top="0.51" bottom="0.51" header="0.31" footer="0.31"/>
  <pageSetup paperSize="9" scale="5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6"/>
  <sheetViews>
    <sheetView showZeros="0" workbookViewId="0"/>
  </sheetViews>
  <sheetFormatPr defaultColWidth="9.140625" defaultRowHeight="14.25" customHeight="1"/>
  <cols>
    <col min="1" max="1" width="39.28515625" customWidth="1"/>
    <col min="2" max="2" width="30.85546875" customWidth="1"/>
    <col min="3" max="3" width="35.85546875" customWidth="1"/>
    <col min="4" max="4" width="29.85546875" customWidth="1"/>
  </cols>
  <sheetData>
    <row r="1" spans="1:4" ht="15" customHeight="1">
      <c r="A1" s="1"/>
      <c r="B1" s="1"/>
      <c r="C1" s="1"/>
      <c r="D1" s="19" t="s">
        <v>131</v>
      </c>
    </row>
    <row r="2" spans="1:4" ht="36" customHeight="1">
      <c r="A2" s="108" t="str">
        <f>"2025"&amp;"年部门财政拨款收支预算总表"</f>
        <v>2025年部门财政拨款收支预算总表</v>
      </c>
      <c r="B2" s="149"/>
      <c r="C2" s="149"/>
      <c r="D2" s="149"/>
    </row>
    <row r="3" spans="1:4" ht="18.75" customHeight="1">
      <c r="A3" s="150" t="str">
        <f>"单位名称："&amp;"永德县水务局"</f>
        <v>单位名称：永德县水务局</v>
      </c>
      <c r="B3" s="151"/>
      <c r="C3" s="79"/>
      <c r="D3" s="19" t="s">
        <v>1</v>
      </c>
    </row>
    <row r="4" spans="1:4" ht="18.75" customHeight="1">
      <c r="A4" s="112" t="s">
        <v>2</v>
      </c>
      <c r="B4" s="113"/>
      <c r="C4" s="112" t="s">
        <v>3</v>
      </c>
      <c r="D4" s="113"/>
    </row>
    <row r="5" spans="1:4" ht="18.75" customHeight="1">
      <c r="A5" s="114" t="s">
        <v>4</v>
      </c>
      <c r="B5" s="152" t="str">
        <f>"2025"&amp;"年预算数"</f>
        <v>2025年预算数</v>
      </c>
      <c r="C5" s="114" t="s">
        <v>132</v>
      </c>
      <c r="D5" s="152" t="str">
        <f>"2025"&amp;"年预算数"</f>
        <v>2025年预算数</v>
      </c>
    </row>
    <row r="6" spans="1:4" ht="18.75" customHeight="1">
      <c r="A6" s="115"/>
      <c r="B6" s="148"/>
      <c r="C6" s="115"/>
      <c r="D6" s="148"/>
    </row>
    <row r="7" spans="1:4" ht="18.75" customHeight="1">
      <c r="A7" s="80" t="s">
        <v>133</v>
      </c>
      <c r="B7" s="11">
        <v>11458020.890000001</v>
      </c>
      <c r="C7" s="10" t="s">
        <v>134</v>
      </c>
      <c r="D7" s="11">
        <v>11458020.890000001</v>
      </c>
    </row>
    <row r="8" spans="1:4" ht="18.75" customHeight="1">
      <c r="A8" s="81" t="s">
        <v>135</v>
      </c>
      <c r="B8" s="11">
        <v>11458020.890000001</v>
      </c>
      <c r="C8" s="10" t="s">
        <v>136</v>
      </c>
      <c r="D8" s="11"/>
    </row>
    <row r="9" spans="1:4" ht="18.75" customHeight="1">
      <c r="A9" s="81" t="s">
        <v>137</v>
      </c>
      <c r="B9" s="11"/>
      <c r="C9" s="10" t="s">
        <v>138</v>
      </c>
      <c r="D9" s="11"/>
    </row>
    <row r="10" spans="1:4" ht="18.75" customHeight="1">
      <c r="A10" s="81" t="s">
        <v>139</v>
      </c>
      <c r="B10" s="11"/>
      <c r="C10" s="10" t="s">
        <v>140</v>
      </c>
      <c r="D10" s="11"/>
    </row>
    <row r="11" spans="1:4" ht="18.75" customHeight="1">
      <c r="A11" s="82" t="s">
        <v>141</v>
      </c>
      <c r="B11" s="11"/>
      <c r="C11" s="83" t="s">
        <v>142</v>
      </c>
      <c r="D11" s="11"/>
    </row>
    <row r="12" spans="1:4" ht="18.75" customHeight="1">
      <c r="A12" s="84" t="s">
        <v>135</v>
      </c>
      <c r="B12" s="11"/>
      <c r="C12" s="85" t="s">
        <v>143</v>
      </c>
      <c r="D12" s="11"/>
    </row>
    <row r="13" spans="1:4" ht="18.75" customHeight="1">
      <c r="A13" s="84" t="s">
        <v>137</v>
      </c>
      <c r="B13" s="11"/>
      <c r="C13" s="85" t="s">
        <v>144</v>
      </c>
      <c r="D13" s="11"/>
    </row>
    <row r="14" spans="1:4" ht="18.75" customHeight="1">
      <c r="A14" s="84" t="s">
        <v>139</v>
      </c>
      <c r="B14" s="11"/>
      <c r="C14" s="85" t="s">
        <v>145</v>
      </c>
      <c r="D14" s="11"/>
    </row>
    <row r="15" spans="1:4" ht="18.75" customHeight="1">
      <c r="A15" s="84" t="s">
        <v>26</v>
      </c>
      <c r="B15" s="11"/>
      <c r="C15" s="85" t="s">
        <v>146</v>
      </c>
      <c r="D15" s="11">
        <v>1702701.56</v>
      </c>
    </row>
    <row r="16" spans="1:4" ht="18.75" customHeight="1">
      <c r="A16" s="84" t="s">
        <v>26</v>
      </c>
      <c r="B16" s="11" t="s">
        <v>26</v>
      </c>
      <c r="C16" s="85" t="s">
        <v>147</v>
      </c>
      <c r="D16" s="11">
        <v>460208.93</v>
      </c>
    </row>
    <row r="17" spans="1:4" ht="18.75" customHeight="1">
      <c r="A17" s="86" t="s">
        <v>26</v>
      </c>
      <c r="B17" s="11" t="s">
        <v>26</v>
      </c>
      <c r="C17" s="85" t="s">
        <v>148</v>
      </c>
      <c r="D17" s="11"/>
    </row>
    <row r="18" spans="1:4" ht="18.75" customHeight="1">
      <c r="A18" s="86" t="s">
        <v>26</v>
      </c>
      <c r="B18" s="11" t="s">
        <v>26</v>
      </c>
      <c r="C18" s="85" t="s">
        <v>149</v>
      </c>
      <c r="D18" s="11"/>
    </row>
    <row r="19" spans="1:4" ht="18.75" customHeight="1">
      <c r="A19" s="87" t="s">
        <v>26</v>
      </c>
      <c r="B19" s="11" t="s">
        <v>26</v>
      </c>
      <c r="C19" s="85" t="s">
        <v>150</v>
      </c>
      <c r="D19" s="11">
        <v>8584975.1799999997</v>
      </c>
    </row>
    <row r="20" spans="1:4" ht="18.75" customHeight="1">
      <c r="A20" s="87" t="s">
        <v>26</v>
      </c>
      <c r="B20" s="11" t="s">
        <v>26</v>
      </c>
      <c r="C20" s="85" t="s">
        <v>151</v>
      </c>
      <c r="D20" s="11"/>
    </row>
    <row r="21" spans="1:4" ht="18.75" customHeight="1">
      <c r="A21" s="87" t="s">
        <v>26</v>
      </c>
      <c r="B21" s="11" t="s">
        <v>26</v>
      </c>
      <c r="C21" s="85" t="s">
        <v>152</v>
      </c>
      <c r="D21" s="11"/>
    </row>
    <row r="22" spans="1:4" ht="18.75" customHeight="1">
      <c r="A22" s="87" t="s">
        <v>26</v>
      </c>
      <c r="B22" s="11" t="s">
        <v>26</v>
      </c>
      <c r="C22" s="85" t="s">
        <v>153</v>
      </c>
      <c r="D22" s="11"/>
    </row>
    <row r="23" spans="1:4" ht="18.75" customHeight="1">
      <c r="A23" s="87" t="s">
        <v>26</v>
      </c>
      <c r="B23" s="11" t="s">
        <v>26</v>
      </c>
      <c r="C23" s="85" t="s">
        <v>154</v>
      </c>
      <c r="D23" s="11"/>
    </row>
    <row r="24" spans="1:4" ht="18.75" customHeight="1">
      <c r="A24" s="87" t="s">
        <v>26</v>
      </c>
      <c r="B24" s="11" t="s">
        <v>26</v>
      </c>
      <c r="C24" s="85" t="s">
        <v>155</v>
      </c>
      <c r="D24" s="11"/>
    </row>
    <row r="25" spans="1:4" ht="18.75" customHeight="1">
      <c r="A25" s="87" t="s">
        <v>26</v>
      </c>
      <c r="B25" s="11" t="s">
        <v>26</v>
      </c>
      <c r="C25" s="85" t="s">
        <v>156</v>
      </c>
      <c r="D25" s="11"/>
    </row>
    <row r="26" spans="1:4" ht="18.75" customHeight="1">
      <c r="A26" s="87" t="s">
        <v>26</v>
      </c>
      <c r="B26" s="11" t="s">
        <v>26</v>
      </c>
      <c r="C26" s="85" t="s">
        <v>157</v>
      </c>
      <c r="D26" s="11">
        <v>710135.22</v>
      </c>
    </row>
    <row r="27" spans="1:4" ht="18.75" customHeight="1">
      <c r="A27" s="87" t="s">
        <v>26</v>
      </c>
      <c r="B27" s="11" t="s">
        <v>26</v>
      </c>
      <c r="C27" s="85" t="s">
        <v>158</v>
      </c>
      <c r="D27" s="11"/>
    </row>
    <row r="28" spans="1:4" ht="18.75" customHeight="1">
      <c r="A28" s="87" t="s">
        <v>26</v>
      </c>
      <c r="B28" s="11" t="s">
        <v>26</v>
      </c>
      <c r="C28" s="85" t="s">
        <v>159</v>
      </c>
      <c r="D28" s="11"/>
    </row>
    <row r="29" spans="1:4" ht="18.75" customHeight="1">
      <c r="A29" s="87" t="s">
        <v>26</v>
      </c>
      <c r="B29" s="11" t="s">
        <v>26</v>
      </c>
      <c r="C29" s="85" t="s">
        <v>160</v>
      </c>
      <c r="D29" s="11"/>
    </row>
    <row r="30" spans="1:4" ht="18.75" customHeight="1">
      <c r="A30" s="87" t="s">
        <v>26</v>
      </c>
      <c r="B30" s="11" t="s">
        <v>26</v>
      </c>
      <c r="C30" s="85" t="s">
        <v>161</v>
      </c>
      <c r="D30" s="11"/>
    </row>
    <row r="31" spans="1:4" ht="18.75" customHeight="1">
      <c r="A31" s="88" t="s">
        <v>26</v>
      </c>
      <c r="B31" s="11" t="s">
        <v>26</v>
      </c>
      <c r="C31" s="85" t="s">
        <v>162</v>
      </c>
      <c r="D31" s="11"/>
    </row>
    <row r="32" spans="1:4" ht="18.75" customHeight="1">
      <c r="A32" s="88" t="s">
        <v>26</v>
      </c>
      <c r="B32" s="11" t="s">
        <v>26</v>
      </c>
      <c r="C32" s="85" t="s">
        <v>163</v>
      </c>
      <c r="D32" s="11"/>
    </row>
    <row r="33" spans="1:4" ht="18.75" customHeight="1">
      <c r="A33" s="88" t="s">
        <v>26</v>
      </c>
      <c r="B33" s="11" t="s">
        <v>26</v>
      </c>
      <c r="C33" s="85" t="s">
        <v>164</v>
      </c>
      <c r="D33" s="11"/>
    </row>
    <row r="34" spans="1:4" ht="18.75" customHeight="1">
      <c r="A34" s="88"/>
      <c r="B34" s="11"/>
      <c r="C34" s="85" t="s">
        <v>165</v>
      </c>
      <c r="D34" s="11"/>
    </row>
    <row r="35" spans="1:4" ht="18.75" customHeight="1">
      <c r="A35" s="88" t="s">
        <v>26</v>
      </c>
      <c r="B35" s="11" t="s">
        <v>26</v>
      </c>
      <c r="C35" s="85" t="s">
        <v>166</v>
      </c>
      <c r="D35" s="11"/>
    </row>
    <row r="36" spans="1:4" ht="18.75" customHeight="1">
      <c r="A36" s="26" t="s">
        <v>167</v>
      </c>
      <c r="B36" s="89">
        <v>11458020.890000001</v>
      </c>
      <c r="C36" s="90" t="s">
        <v>52</v>
      </c>
      <c r="D36" s="89">
        <v>11458020.890000001</v>
      </c>
    </row>
  </sheetData>
  <mergeCells count="8">
    <mergeCell ref="A2:D2"/>
    <mergeCell ref="A3:B3"/>
    <mergeCell ref="A4:B4"/>
    <mergeCell ref="C4:D4"/>
    <mergeCell ref="A5:A6"/>
    <mergeCell ref="B5:B6"/>
    <mergeCell ref="C5:C6"/>
    <mergeCell ref="D5:D6"/>
  </mergeCells>
  <phoneticPr fontId="31" type="noConversion"/>
  <printOptions horizontalCentered="1"/>
  <pageMargins left="0.39" right="0.39" top="0.51" bottom="0.51" header="0.31" footer="0.31"/>
  <pageSetup paperSize="9" scale="7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30"/>
  <sheetViews>
    <sheetView showZeros="0" workbookViewId="0"/>
  </sheetViews>
  <sheetFormatPr defaultColWidth="9.140625" defaultRowHeight="14.25" customHeight="1"/>
  <cols>
    <col min="1" max="1" width="20.140625" customWidth="1"/>
    <col min="2" max="2" width="44" customWidth="1"/>
    <col min="3" max="3" width="24.28515625" customWidth="1"/>
    <col min="4" max="4" width="20.42578125" customWidth="1"/>
    <col min="5" max="7" width="24.28515625" customWidth="1"/>
  </cols>
  <sheetData>
    <row r="1" spans="1:7" ht="15" customHeight="1">
      <c r="D1" s="75"/>
      <c r="F1" s="28"/>
      <c r="G1" s="19" t="s">
        <v>168</v>
      </c>
    </row>
    <row r="2" spans="1:7" ht="39" customHeight="1">
      <c r="A2" s="108" t="str">
        <f>"2025"&amp;"年一般公共预算支出预算表（按功能科目分类）"</f>
        <v>2025年一般公共预算支出预算表（按功能科目分类）</v>
      </c>
      <c r="B2" s="153"/>
      <c r="C2" s="153"/>
      <c r="D2" s="153"/>
      <c r="E2" s="153"/>
      <c r="F2" s="153"/>
      <c r="G2" s="153"/>
    </row>
    <row r="3" spans="1:7" ht="18" customHeight="1">
      <c r="A3" s="154" t="str">
        <f>"单位名称："&amp;"永德县水务局"</f>
        <v>单位名称：永德县水务局</v>
      </c>
      <c r="B3" s="155"/>
      <c r="C3" s="141"/>
      <c r="D3" s="141"/>
      <c r="E3" s="141"/>
      <c r="F3" s="54"/>
      <c r="G3" s="19" t="s">
        <v>1</v>
      </c>
    </row>
    <row r="4" spans="1:7" ht="20.25" customHeight="1">
      <c r="A4" s="156" t="s">
        <v>169</v>
      </c>
      <c r="B4" s="157"/>
      <c r="C4" s="152" t="s">
        <v>56</v>
      </c>
      <c r="D4" s="158" t="s">
        <v>75</v>
      </c>
      <c r="E4" s="144"/>
      <c r="F4" s="113"/>
      <c r="G4" s="161" t="s">
        <v>76</v>
      </c>
    </row>
    <row r="5" spans="1:7" ht="20.25" customHeight="1">
      <c r="A5" s="76" t="s">
        <v>73</v>
      </c>
      <c r="B5" s="76" t="s">
        <v>74</v>
      </c>
      <c r="C5" s="115"/>
      <c r="D5" s="33" t="s">
        <v>58</v>
      </c>
      <c r="E5" s="33" t="s">
        <v>170</v>
      </c>
      <c r="F5" s="33" t="s">
        <v>171</v>
      </c>
      <c r="G5" s="162"/>
    </row>
    <row r="6" spans="1:7" ht="19.5" customHeight="1">
      <c r="A6" s="76" t="s">
        <v>172</v>
      </c>
      <c r="B6" s="76" t="s">
        <v>173</v>
      </c>
      <c r="C6" s="76" t="s">
        <v>174</v>
      </c>
      <c r="D6" s="33">
        <v>4</v>
      </c>
      <c r="E6" s="77" t="s">
        <v>175</v>
      </c>
      <c r="F6" s="77" t="s">
        <v>176</v>
      </c>
      <c r="G6" s="76" t="s">
        <v>177</v>
      </c>
    </row>
    <row r="7" spans="1:7" ht="18" customHeight="1">
      <c r="A7" s="17" t="s">
        <v>84</v>
      </c>
      <c r="B7" s="17" t="s">
        <v>85</v>
      </c>
      <c r="C7" s="11">
        <v>1702701.56</v>
      </c>
      <c r="D7" s="11">
        <v>1702701.56</v>
      </c>
      <c r="E7" s="11">
        <v>1686701.56</v>
      </c>
      <c r="F7" s="11">
        <v>16000</v>
      </c>
      <c r="G7" s="11"/>
    </row>
    <row r="8" spans="1:7" ht="18" customHeight="1">
      <c r="A8" s="59" t="s">
        <v>86</v>
      </c>
      <c r="B8" s="59" t="s">
        <v>87</v>
      </c>
      <c r="C8" s="11">
        <v>1658325.56</v>
      </c>
      <c r="D8" s="11">
        <v>1658325.56</v>
      </c>
      <c r="E8" s="11">
        <v>1642325.56</v>
      </c>
      <c r="F8" s="11">
        <v>16000</v>
      </c>
      <c r="G8" s="11"/>
    </row>
    <row r="9" spans="1:7" ht="18" customHeight="1">
      <c r="A9" s="78" t="s">
        <v>88</v>
      </c>
      <c r="B9" s="78" t="s">
        <v>89</v>
      </c>
      <c r="C9" s="11">
        <v>711478.6</v>
      </c>
      <c r="D9" s="11">
        <v>711478.6</v>
      </c>
      <c r="E9" s="11">
        <v>695478.6</v>
      </c>
      <c r="F9" s="11">
        <v>16000</v>
      </c>
      <c r="G9" s="11"/>
    </row>
    <row r="10" spans="1:7" ht="18" customHeight="1">
      <c r="A10" s="78" t="s">
        <v>90</v>
      </c>
      <c r="B10" s="78" t="s">
        <v>91</v>
      </c>
      <c r="C10" s="11">
        <v>946846.96</v>
      </c>
      <c r="D10" s="11">
        <v>946846.96</v>
      </c>
      <c r="E10" s="11">
        <v>946846.96</v>
      </c>
      <c r="F10" s="11"/>
      <c r="G10" s="11"/>
    </row>
    <row r="11" spans="1:7" ht="18" customHeight="1">
      <c r="A11" s="59" t="s">
        <v>92</v>
      </c>
      <c r="B11" s="59" t="s">
        <v>93</v>
      </c>
      <c r="C11" s="11">
        <v>44376</v>
      </c>
      <c r="D11" s="11">
        <v>44376</v>
      </c>
      <c r="E11" s="11">
        <v>44376</v>
      </c>
      <c r="F11" s="11"/>
      <c r="G11" s="11"/>
    </row>
    <row r="12" spans="1:7" ht="18" customHeight="1">
      <c r="A12" s="78" t="s">
        <v>94</v>
      </c>
      <c r="B12" s="78" t="s">
        <v>95</v>
      </c>
      <c r="C12" s="11">
        <v>44376</v>
      </c>
      <c r="D12" s="11">
        <v>44376</v>
      </c>
      <c r="E12" s="11">
        <v>44376</v>
      </c>
      <c r="F12" s="11"/>
      <c r="G12" s="11"/>
    </row>
    <row r="13" spans="1:7" ht="18" customHeight="1">
      <c r="A13" s="17" t="s">
        <v>96</v>
      </c>
      <c r="B13" s="17" t="s">
        <v>97</v>
      </c>
      <c r="C13" s="11">
        <v>460208.93</v>
      </c>
      <c r="D13" s="11">
        <v>460208.93</v>
      </c>
      <c r="E13" s="11">
        <v>460208.93</v>
      </c>
      <c r="F13" s="11"/>
      <c r="G13" s="11"/>
    </row>
    <row r="14" spans="1:7" ht="18" customHeight="1">
      <c r="A14" s="59" t="s">
        <v>98</v>
      </c>
      <c r="B14" s="59" t="s">
        <v>99</v>
      </c>
      <c r="C14" s="11">
        <v>460208.93</v>
      </c>
      <c r="D14" s="11">
        <v>460208.93</v>
      </c>
      <c r="E14" s="11">
        <v>460208.93</v>
      </c>
      <c r="F14" s="11"/>
      <c r="G14" s="11"/>
    </row>
    <row r="15" spans="1:7" ht="18" customHeight="1">
      <c r="A15" s="78" t="s">
        <v>100</v>
      </c>
      <c r="B15" s="78" t="s">
        <v>101</v>
      </c>
      <c r="C15" s="11">
        <v>420163.34</v>
      </c>
      <c r="D15" s="11">
        <v>420163.34</v>
      </c>
      <c r="E15" s="11">
        <v>420163.34</v>
      </c>
      <c r="F15" s="11"/>
      <c r="G15" s="11"/>
    </row>
    <row r="16" spans="1:7" ht="18" customHeight="1">
      <c r="A16" s="78" t="s">
        <v>102</v>
      </c>
      <c r="B16" s="78" t="s">
        <v>103</v>
      </c>
      <c r="C16" s="11">
        <v>40045.589999999997</v>
      </c>
      <c r="D16" s="11">
        <v>40045.589999999997</v>
      </c>
      <c r="E16" s="11">
        <v>40045.589999999997</v>
      </c>
      <c r="F16" s="11"/>
      <c r="G16" s="11"/>
    </row>
    <row r="17" spans="1:7" ht="18" customHeight="1">
      <c r="A17" s="17" t="s">
        <v>104</v>
      </c>
      <c r="B17" s="17" t="s">
        <v>105</v>
      </c>
      <c r="C17" s="11">
        <v>8584975.1799999997</v>
      </c>
      <c r="D17" s="11">
        <v>7274941.1799999997</v>
      </c>
      <c r="E17" s="11">
        <v>6882233.7400000002</v>
      </c>
      <c r="F17" s="11">
        <v>392707.44</v>
      </c>
      <c r="G17" s="11">
        <v>1310034</v>
      </c>
    </row>
    <row r="18" spans="1:7" ht="18" customHeight="1">
      <c r="A18" s="59" t="s">
        <v>106</v>
      </c>
      <c r="B18" s="59" t="s">
        <v>107</v>
      </c>
      <c r="C18" s="11">
        <v>8584975.1799999997</v>
      </c>
      <c r="D18" s="11">
        <v>7274941.1799999997</v>
      </c>
      <c r="E18" s="11">
        <v>6882233.7400000002</v>
      </c>
      <c r="F18" s="11">
        <v>392707.44</v>
      </c>
      <c r="G18" s="11">
        <v>1310034</v>
      </c>
    </row>
    <row r="19" spans="1:7" ht="18" customHeight="1">
      <c r="A19" s="78" t="s">
        <v>108</v>
      </c>
      <c r="B19" s="78" t="s">
        <v>109</v>
      </c>
      <c r="C19" s="11">
        <v>2967514.54</v>
      </c>
      <c r="D19" s="11">
        <v>2167480.54</v>
      </c>
      <c r="E19" s="11">
        <v>1909773.1</v>
      </c>
      <c r="F19" s="11">
        <v>257707.44</v>
      </c>
      <c r="G19" s="11">
        <v>800034</v>
      </c>
    </row>
    <row r="20" spans="1:7" ht="18" customHeight="1">
      <c r="A20" s="78" t="s">
        <v>110</v>
      </c>
      <c r="B20" s="78" t="s">
        <v>111</v>
      </c>
      <c r="C20" s="11">
        <v>130000</v>
      </c>
      <c r="D20" s="11"/>
      <c r="E20" s="11"/>
      <c r="F20" s="11"/>
      <c r="G20" s="11">
        <v>130000</v>
      </c>
    </row>
    <row r="21" spans="1:7" ht="18" customHeight="1">
      <c r="A21" s="78" t="s">
        <v>112</v>
      </c>
      <c r="B21" s="78" t="s">
        <v>113</v>
      </c>
      <c r="C21" s="11">
        <v>300000</v>
      </c>
      <c r="D21" s="11"/>
      <c r="E21" s="11"/>
      <c r="F21" s="11"/>
      <c r="G21" s="11">
        <v>300000</v>
      </c>
    </row>
    <row r="22" spans="1:7" ht="18" customHeight="1">
      <c r="A22" s="78" t="s">
        <v>114</v>
      </c>
      <c r="B22" s="78" t="s">
        <v>115</v>
      </c>
      <c r="C22" s="11">
        <v>20000</v>
      </c>
      <c r="D22" s="11"/>
      <c r="E22" s="11"/>
      <c r="F22" s="11"/>
      <c r="G22" s="11">
        <v>20000</v>
      </c>
    </row>
    <row r="23" spans="1:7" ht="18" customHeight="1">
      <c r="A23" s="78" t="s">
        <v>116</v>
      </c>
      <c r="B23" s="78" t="s">
        <v>117</v>
      </c>
      <c r="C23" s="11">
        <v>20000</v>
      </c>
      <c r="D23" s="11"/>
      <c r="E23" s="11"/>
      <c r="F23" s="11"/>
      <c r="G23" s="11">
        <v>20000</v>
      </c>
    </row>
    <row r="24" spans="1:7" ht="18" customHeight="1">
      <c r="A24" s="78" t="s">
        <v>118</v>
      </c>
      <c r="B24" s="78" t="s">
        <v>119</v>
      </c>
      <c r="C24" s="11">
        <v>20000</v>
      </c>
      <c r="D24" s="11"/>
      <c r="E24" s="11"/>
      <c r="F24" s="11"/>
      <c r="G24" s="11">
        <v>20000</v>
      </c>
    </row>
    <row r="25" spans="1:7" ht="18" customHeight="1">
      <c r="A25" s="78" t="s">
        <v>120</v>
      </c>
      <c r="B25" s="78" t="s">
        <v>121</v>
      </c>
      <c r="C25" s="11">
        <v>20000</v>
      </c>
      <c r="D25" s="11"/>
      <c r="E25" s="11"/>
      <c r="F25" s="11"/>
      <c r="G25" s="11">
        <v>20000</v>
      </c>
    </row>
    <row r="26" spans="1:7" ht="18" customHeight="1">
      <c r="A26" s="78" t="s">
        <v>122</v>
      </c>
      <c r="B26" s="78" t="s">
        <v>123</v>
      </c>
      <c r="C26" s="11">
        <v>5107460.6399999997</v>
      </c>
      <c r="D26" s="11">
        <v>5107460.6399999997</v>
      </c>
      <c r="E26" s="11">
        <v>4972460.6399999997</v>
      </c>
      <c r="F26" s="11">
        <v>135000</v>
      </c>
      <c r="G26" s="11"/>
    </row>
    <row r="27" spans="1:7" ht="18" customHeight="1">
      <c r="A27" s="17" t="s">
        <v>124</v>
      </c>
      <c r="B27" s="17" t="s">
        <v>125</v>
      </c>
      <c r="C27" s="11">
        <v>710135.22</v>
      </c>
      <c r="D27" s="11">
        <v>710135.22</v>
      </c>
      <c r="E27" s="11">
        <v>710135.22</v>
      </c>
      <c r="F27" s="11"/>
      <c r="G27" s="11"/>
    </row>
    <row r="28" spans="1:7" ht="18" customHeight="1">
      <c r="A28" s="59" t="s">
        <v>126</v>
      </c>
      <c r="B28" s="59" t="s">
        <v>127</v>
      </c>
      <c r="C28" s="11">
        <v>710135.22</v>
      </c>
      <c r="D28" s="11">
        <v>710135.22</v>
      </c>
      <c r="E28" s="11">
        <v>710135.22</v>
      </c>
      <c r="F28" s="11"/>
      <c r="G28" s="11"/>
    </row>
    <row r="29" spans="1:7" ht="18" customHeight="1">
      <c r="A29" s="78" t="s">
        <v>128</v>
      </c>
      <c r="B29" s="78" t="s">
        <v>129</v>
      </c>
      <c r="C29" s="11">
        <v>710135.22</v>
      </c>
      <c r="D29" s="11">
        <v>710135.22</v>
      </c>
      <c r="E29" s="11">
        <v>710135.22</v>
      </c>
      <c r="F29" s="11"/>
      <c r="G29" s="11"/>
    </row>
    <row r="30" spans="1:7" ht="18" customHeight="1">
      <c r="A30" s="159" t="s">
        <v>130</v>
      </c>
      <c r="B30" s="160" t="s">
        <v>130</v>
      </c>
      <c r="C30" s="11">
        <v>11458020.890000001</v>
      </c>
      <c r="D30" s="11">
        <v>10147986.890000001</v>
      </c>
      <c r="E30" s="11">
        <v>9739279.4499999993</v>
      </c>
      <c r="F30" s="11">
        <v>408707.44</v>
      </c>
      <c r="G30" s="11">
        <v>1310034</v>
      </c>
    </row>
  </sheetData>
  <mergeCells count="7">
    <mergeCell ref="A2:G2"/>
    <mergeCell ref="A3:E3"/>
    <mergeCell ref="A4:B4"/>
    <mergeCell ref="D4:F4"/>
    <mergeCell ref="A30:B30"/>
    <mergeCell ref="C4:C5"/>
    <mergeCell ref="G4:G5"/>
  </mergeCells>
  <phoneticPr fontId="31" type="noConversion"/>
  <printOptions horizontalCentered="1"/>
  <pageMargins left="0.39" right="0.39" top="0.57999999999999996" bottom="0.57999999999999996" header="0.5" footer="0.5"/>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1"/>
  <sheetViews>
    <sheetView showZeros="0" workbookViewId="0"/>
  </sheetViews>
  <sheetFormatPr defaultColWidth="9.140625" defaultRowHeight="14.25" customHeight="1"/>
  <cols>
    <col min="1" max="1" width="23.5703125" customWidth="1"/>
    <col min="2" max="7" width="22.85546875" customWidth="1"/>
  </cols>
  <sheetData>
    <row r="1" spans="1:7" ht="15" customHeight="1">
      <c r="A1" s="66"/>
      <c r="B1" s="67"/>
      <c r="C1" s="68"/>
      <c r="D1" s="30"/>
      <c r="G1" s="44" t="s">
        <v>178</v>
      </c>
    </row>
    <row r="2" spans="1:7" ht="39" customHeight="1">
      <c r="A2" s="126" t="str">
        <f>"2025"&amp;"年“三公”经费支出预算表"</f>
        <v>2025年“三公”经费支出预算表</v>
      </c>
      <c r="B2" s="163"/>
      <c r="C2" s="163"/>
      <c r="D2" s="163"/>
      <c r="E2" s="163"/>
      <c r="F2" s="163"/>
      <c r="G2" s="163"/>
    </row>
    <row r="3" spans="1:7" ht="18.75" customHeight="1">
      <c r="A3" s="110" t="str">
        <f>"单位名称："&amp;"永德县水务局"</f>
        <v>单位名称：永德县水务局</v>
      </c>
      <c r="B3" s="164"/>
      <c r="C3" s="165"/>
      <c r="D3" s="140"/>
      <c r="E3" s="14"/>
      <c r="G3" s="44" t="s">
        <v>179</v>
      </c>
    </row>
    <row r="4" spans="1:7" ht="18.75" customHeight="1">
      <c r="A4" s="147" t="s">
        <v>180</v>
      </c>
      <c r="B4" s="147" t="s">
        <v>181</v>
      </c>
      <c r="C4" s="114" t="s">
        <v>182</v>
      </c>
      <c r="D4" s="112" t="s">
        <v>183</v>
      </c>
      <c r="E4" s="144"/>
      <c r="F4" s="113"/>
      <c r="G4" s="114" t="s">
        <v>184</v>
      </c>
    </row>
    <row r="5" spans="1:7" ht="18.75" customHeight="1">
      <c r="A5" s="166"/>
      <c r="B5" s="168"/>
      <c r="C5" s="115"/>
      <c r="D5" s="33" t="s">
        <v>58</v>
      </c>
      <c r="E5" s="33" t="s">
        <v>185</v>
      </c>
      <c r="F5" s="33" t="s">
        <v>186</v>
      </c>
      <c r="G5" s="115"/>
    </row>
    <row r="6" spans="1:7" ht="18.75" customHeight="1">
      <c r="A6" s="167" t="s">
        <v>56</v>
      </c>
      <c r="B6" s="70">
        <v>1</v>
      </c>
      <c r="C6" s="71">
        <v>2</v>
      </c>
      <c r="D6" s="72">
        <v>3</v>
      </c>
      <c r="E6" s="72">
        <v>4</v>
      </c>
      <c r="F6" s="72">
        <v>5</v>
      </c>
      <c r="G6" s="71">
        <v>6</v>
      </c>
    </row>
    <row r="7" spans="1:7" ht="18.75" customHeight="1">
      <c r="A7" s="69" t="s">
        <v>56</v>
      </c>
      <c r="B7" s="73">
        <v>94000</v>
      </c>
      <c r="C7" s="73"/>
      <c r="D7" s="73">
        <v>64000</v>
      </c>
      <c r="E7" s="73"/>
      <c r="F7" s="73">
        <v>64000</v>
      </c>
      <c r="G7" s="73">
        <v>30000</v>
      </c>
    </row>
    <row r="8" spans="1:7" ht="18.75" customHeight="1">
      <c r="A8" s="74" t="s">
        <v>187</v>
      </c>
      <c r="B8" s="73"/>
      <c r="C8" s="73"/>
      <c r="D8" s="73"/>
      <c r="E8" s="73"/>
      <c r="F8" s="73"/>
      <c r="G8" s="73"/>
    </row>
    <row r="9" spans="1:7" ht="18.75" customHeight="1">
      <c r="A9" s="74" t="s">
        <v>188</v>
      </c>
      <c r="B9" s="73">
        <v>94000</v>
      </c>
      <c r="C9" s="73"/>
      <c r="D9" s="73">
        <v>64000</v>
      </c>
      <c r="E9" s="73"/>
      <c r="F9" s="73">
        <v>64000</v>
      </c>
      <c r="G9" s="73">
        <v>30000</v>
      </c>
    </row>
    <row r="10" spans="1:7" ht="18.75" customHeight="1">
      <c r="A10" s="74" t="s">
        <v>189</v>
      </c>
      <c r="B10" s="73"/>
      <c r="C10" s="73"/>
      <c r="D10" s="73"/>
      <c r="E10" s="73"/>
      <c r="F10" s="73"/>
      <c r="G10" s="73"/>
    </row>
    <row r="11" spans="1:7" ht="18.75" customHeight="1">
      <c r="A11" s="74" t="s">
        <v>190</v>
      </c>
      <c r="B11" s="73"/>
      <c r="C11" s="73"/>
      <c r="D11" s="73"/>
      <c r="E11" s="73"/>
      <c r="F11" s="73"/>
      <c r="G11" s="73"/>
    </row>
  </sheetData>
  <mergeCells count="7">
    <mergeCell ref="A2:G2"/>
    <mergeCell ref="A3:D3"/>
    <mergeCell ref="D4:F4"/>
    <mergeCell ref="A4:A6"/>
    <mergeCell ref="B4:B5"/>
    <mergeCell ref="C4:C5"/>
    <mergeCell ref="G4:G5"/>
  </mergeCells>
  <phoneticPr fontId="31" type="noConversion"/>
  <printOptions horizontalCentered="1"/>
  <pageMargins left="0.39" right="0.39" top="0.57999999999999996" bottom="0.57999999999999996" header="0.51" footer="0.51"/>
  <pageSetup paperSize="9" fitToHeight="10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W44"/>
  <sheetViews>
    <sheetView showZeros="0" workbookViewId="0"/>
  </sheetViews>
  <sheetFormatPr defaultColWidth="9.140625" defaultRowHeight="14.25" customHeight="1"/>
  <cols>
    <col min="1" max="1" width="32.85546875" customWidth="1"/>
    <col min="2" max="2" width="25.42578125" customWidth="1"/>
    <col min="3" max="3" width="26.5703125" customWidth="1"/>
    <col min="4" max="4" width="10.140625" customWidth="1"/>
    <col min="5" max="5" width="28.5703125" customWidth="1"/>
    <col min="6" max="6" width="10.28515625" customWidth="1"/>
    <col min="7" max="7" width="23" customWidth="1"/>
    <col min="8" max="21" width="19.85546875" customWidth="1"/>
    <col min="22" max="23" width="20" customWidth="1"/>
  </cols>
  <sheetData>
    <row r="1" spans="1:23" ht="15" customHeight="1">
      <c r="B1" s="62"/>
      <c r="D1" s="63"/>
      <c r="E1" s="63"/>
      <c r="F1" s="63"/>
      <c r="G1" s="63"/>
      <c r="H1" s="34"/>
      <c r="I1" s="34"/>
      <c r="J1" s="34"/>
      <c r="K1" s="34"/>
      <c r="L1" s="34"/>
      <c r="M1" s="34"/>
      <c r="N1" s="14"/>
      <c r="O1" s="14"/>
      <c r="P1" s="14"/>
      <c r="Q1" s="34"/>
      <c r="U1" s="62"/>
      <c r="W1" s="18" t="s">
        <v>191</v>
      </c>
    </row>
    <row r="2" spans="1:23" ht="39.75" customHeight="1">
      <c r="A2" s="126" t="str">
        <f>"2025"&amp;"年部门基本支出预算表"</f>
        <v>2025年部门基本支出预算表</v>
      </c>
      <c r="B2" s="163"/>
      <c r="C2" s="163"/>
      <c r="D2" s="163"/>
      <c r="E2" s="163"/>
      <c r="F2" s="163"/>
      <c r="G2" s="163"/>
      <c r="H2" s="163"/>
      <c r="I2" s="163"/>
      <c r="J2" s="163"/>
      <c r="K2" s="163"/>
      <c r="L2" s="163"/>
      <c r="M2" s="163"/>
      <c r="N2" s="176"/>
      <c r="O2" s="176"/>
      <c r="P2" s="176"/>
      <c r="Q2" s="163"/>
      <c r="R2" s="163"/>
      <c r="S2" s="163"/>
      <c r="T2" s="163"/>
      <c r="U2" s="163"/>
      <c r="V2" s="163"/>
      <c r="W2" s="163"/>
    </row>
    <row r="3" spans="1:23" ht="18.75" customHeight="1">
      <c r="A3" s="150" t="str">
        <f>"单位名称："&amp;"永德县水务局"</f>
        <v>单位名称：永德县水务局</v>
      </c>
      <c r="B3" s="177"/>
      <c r="C3" s="177"/>
      <c r="D3" s="177"/>
      <c r="E3" s="177"/>
      <c r="F3" s="177"/>
      <c r="G3" s="177"/>
      <c r="H3" s="36"/>
      <c r="I3" s="36"/>
      <c r="J3" s="36"/>
      <c r="K3" s="36"/>
      <c r="L3" s="36"/>
      <c r="M3" s="36"/>
      <c r="N3" s="47"/>
      <c r="O3" s="47"/>
      <c r="P3" s="47"/>
      <c r="Q3" s="36"/>
      <c r="U3" s="62"/>
      <c r="W3" s="18" t="s">
        <v>179</v>
      </c>
    </row>
    <row r="4" spans="1:23" ht="18" customHeight="1">
      <c r="A4" s="147" t="s">
        <v>192</v>
      </c>
      <c r="B4" s="147" t="s">
        <v>193</v>
      </c>
      <c r="C4" s="147" t="s">
        <v>194</v>
      </c>
      <c r="D4" s="147" t="s">
        <v>195</v>
      </c>
      <c r="E4" s="147" t="s">
        <v>196</v>
      </c>
      <c r="F4" s="147" t="s">
        <v>197</v>
      </c>
      <c r="G4" s="147" t="s">
        <v>198</v>
      </c>
      <c r="H4" s="158" t="s">
        <v>199</v>
      </c>
      <c r="I4" s="178" t="s">
        <v>199</v>
      </c>
      <c r="J4" s="178"/>
      <c r="K4" s="178"/>
      <c r="L4" s="178"/>
      <c r="M4" s="178"/>
      <c r="N4" s="144"/>
      <c r="O4" s="144"/>
      <c r="P4" s="144"/>
      <c r="Q4" s="142" t="s">
        <v>62</v>
      </c>
      <c r="R4" s="178" t="s">
        <v>78</v>
      </c>
      <c r="S4" s="178"/>
      <c r="T4" s="178"/>
      <c r="U4" s="178"/>
      <c r="V4" s="178"/>
      <c r="W4" s="179"/>
    </row>
    <row r="5" spans="1:23" ht="18" customHeight="1">
      <c r="A5" s="172"/>
      <c r="B5" s="175"/>
      <c r="C5" s="172"/>
      <c r="D5" s="172"/>
      <c r="E5" s="172"/>
      <c r="F5" s="172"/>
      <c r="G5" s="172"/>
      <c r="H5" s="152" t="s">
        <v>200</v>
      </c>
      <c r="I5" s="158" t="s">
        <v>59</v>
      </c>
      <c r="J5" s="178"/>
      <c r="K5" s="178"/>
      <c r="L5" s="178"/>
      <c r="M5" s="179"/>
      <c r="N5" s="112" t="s">
        <v>201</v>
      </c>
      <c r="O5" s="144"/>
      <c r="P5" s="113"/>
      <c r="Q5" s="147" t="s">
        <v>62</v>
      </c>
      <c r="R5" s="158" t="s">
        <v>78</v>
      </c>
      <c r="S5" s="142" t="s">
        <v>65</v>
      </c>
      <c r="T5" s="178" t="s">
        <v>78</v>
      </c>
      <c r="U5" s="142" t="s">
        <v>67</v>
      </c>
      <c r="V5" s="142" t="s">
        <v>68</v>
      </c>
      <c r="W5" s="143" t="s">
        <v>69</v>
      </c>
    </row>
    <row r="6" spans="1:23" ht="18.75" customHeight="1">
      <c r="A6" s="173"/>
      <c r="B6" s="173"/>
      <c r="C6" s="173"/>
      <c r="D6" s="173"/>
      <c r="E6" s="173"/>
      <c r="F6" s="173"/>
      <c r="G6" s="173"/>
      <c r="H6" s="173"/>
      <c r="I6" s="180" t="s">
        <v>202</v>
      </c>
      <c r="J6" s="147" t="s">
        <v>203</v>
      </c>
      <c r="K6" s="147" t="s">
        <v>204</v>
      </c>
      <c r="L6" s="147" t="s">
        <v>205</v>
      </c>
      <c r="M6" s="147" t="s">
        <v>206</v>
      </c>
      <c r="N6" s="147" t="s">
        <v>59</v>
      </c>
      <c r="O6" s="147" t="s">
        <v>60</v>
      </c>
      <c r="P6" s="147" t="s">
        <v>61</v>
      </c>
      <c r="Q6" s="173"/>
      <c r="R6" s="147" t="s">
        <v>58</v>
      </c>
      <c r="S6" s="147" t="s">
        <v>65</v>
      </c>
      <c r="T6" s="147" t="s">
        <v>207</v>
      </c>
      <c r="U6" s="147" t="s">
        <v>67</v>
      </c>
      <c r="V6" s="147" t="s">
        <v>68</v>
      </c>
      <c r="W6" s="147" t="s">
        <v>69</v>
      </c>
    </row>
    <row r="7" spans="1:23" ht="37.5" customHeight="1">
      <c r="A7" s="174"/>
      <c r="B7" s="174"/>
      <c r="C7" s="174"/>
      <c r="D7" s="174"/>
      <c r="E7" s="174"/>
      <c r="F7" s="174"/>
      <c r="G7" s="174"/>
      <c r="H7" s="174"/>
      <c r="I7" s="181"/>
      <c r="J7" s="166" t="s">
        <v>208</v>
      </c>
      <c r="K7" s="166" t="s">
        <v>204</v>
      </c>
      <c r="L7" s="166" t="s">
        <v>205</v>
      </c>
      <c r="M7" s="166" t="s">
        <v>206</v>
      </c>
      <c r="N7" s="166" t="s">
        <v>204</v>
      </c>
      <c r="O7" s="166" t="s">
        <v>205</v>
      </c>
      <c r="P7" s="166" t="s">
        <v>206</v>
      </c>
      <c r="Q7" s="166" t="s">
        <v>62</v>
      </c>
      <c r="R7" s="166" t="s">
        <v>58</v>
      </c>
      <c r="S7" s="166" t="s">
        <v>65</v>
      </c>
      <c r="T7" s="166" t="s">
        <v>207</v>
      </c>
      <c r="U7" s="166" t="s">
        <v>67</v>
      </c>
      <c r="V7" s="166" t="s">
        <v>68</v>
      </c>
      <c r="W7" s="166" t="s">
        <v>69</v>
      </c>
    </row>
    <row r="8" spans="1:23" ht="19.5" customHeight="1">
      <c r="A8" s="64">
        <v>1</v>
      </c>
      <c r="B8" s="64">
        <v>2</v>
      </c>
      <c r="C8" s="64">
        <v>3</v>
      </c>
      <c r="D8" s="64">
        <v>4</v>
      </c>
      <c r="E8" s="64">
        <v>5</v>
      </c>
      <c r="F8" s="64">
        <v>6</v>
      </c>
      <c r="G8" s="64">
        <v>7</v>
      </c>
      <c r="H8" s="64">
        <v>8</v>
      </c>
      <c r="I8" s="64">
        <v>9</v>
      </c>
      <c r="J8" s="64">
        <v>10</v>
      </c>
      <c r="K8" s="64">
        <v>11</v>
      </c>
      <c r="L8" s="64">
        <v>12</v>
      </c>
      <c r="M8" s="64">
        <v>13</v>
      </c>
      <c r="N8" s="64">
        <v>14</v>
      </c>
      <c r="O8" s="64">
        <v>15</v>
      </c>
      <c r="P8" s="64">
        <v>16</v>
      </c>
      <c r="Q8" s="64">
        <v>17</v>
      </c>
      <c r="R8" s="64">
        <v>18</v>
      </c>
      <c r="S8" s="64">
        <v>19</v>
      </c>
      <c r="T8" s="64">
        <v>20</v>
      </c>
      <c r="U8" s="64">
        <v>21</v>
      </c>
      <c r="V8" s="64">
        <v>22</v>
      </c>
      <c r="W8" s="64">
        <v>23</v>
      </c>
    </row>
    <row r="9" spans="1:23" ht="21" customHeight="1">
      <c r="A9" s="65" t="s">
        <v>71</v>
      </c>
      <c r="B9" s="65"/>
      <c r="C9" s="65"/>
      <c r="D9" s="65"/>
      <c r="E9" s="65"/>
      <c r="F9" s="65"/>
      <c r="G9" s="65"/>
      <c r="H9" s="11">
        <v>10147986.890000001</v>
      </c>
      <c r="I9" s="11">
        <v>10147986.890000001</v>
      </c>
      <c r="J9" s="11"/>
      <c r="K9" s="11"/>
      <c r="L9" s="11">
        <v>10147986.890000001</v>
      </c>
      <c r="M9" s="11"/>
      <c r="N9" s="11"/>
      <c r="O9" s="11"/>
      <c r="P9" s="11"/>
      <c r="Q9" s="11"/>
      <c r="R9" s="11"/>
      <c r="S9" s="11"/>
      <c r="T9" s="11"/>
      <c r="U9" s="11"/>
      <c r="V9" s="11"/>
      <c r="W9" s="11"/>
    </row>
    <row r="10" spans="1:23" ht="21" customHeight="1">
      <c r="A10" s="65"/>
      <c r="B10" s="9" t="s">
        <v>209</v>
      </c>
      <c r="C10" s="9" t="s">
        <v>210</v>
      </c>
      <c r="D10" s="9" t="s">
        <v>108</v>
      </c>
      <c r="E10" s="9" t="s">
        <v>109</v>
      </c>
      <c r="F10" s="9" t="s">
        <v>211</v>
      </c>
      <c r="G10" s="9" t="s">
        <v>212</v>
      </c>
      <c r="H10" s="11">
        <v>660372</v>
      </c>
      <c r="I10" s="11">
        <v>660372</v>
      </c>
      <c r="J10" s="11"/>
      <c r="K10" s="11"/>
      <c r="L10" s="11">
        <v>660372</v>
      </c>
      <c r="M10" s="11"/>
      <c r="N10" s="11"/>
      <c r="O10" s="11"/>
      <c r="P10" s="11"/>
      <c r="Q10" s="11"/>
      <c r="R10" s="11"/>
      <c r="S10" s="11"/>
      <c r="T10" s="11"/>
      <c r="U10" s="11"/>
      <c r="V10" s="11"/>
      <c r="W10" s="11"/>
    </row>
    <row r="11" spans="1:23" ht="21" customHeight="1">
      <c r="A11" s="12"/>
      <c r="B11" s="9" t="s">
        <v>213</v>
      </c>
      <c r="C11" s="9" t="s">
        <v>214</v>
      </c>
      <c r="D11" s="9" t="s">
        <v>122</v>
      </c>
      <c r="E11" s="9" t="s">
        <v>123</v>
      </c>
      <c r="F11" s="9" t="s">
        <v>211</v>
      </c>
      <c r="G11" s="9" t="s">
        <v>212</v>
      </c>
      <c r="H11" s="11">
        <v>2055000</v>
      </c>
      <c r="I11" s="11">
        <v>2055000</v>
      </c>
      <c r="J11" s="11"/>
      <c r="K11" s="11"/>
      <c r="L11" s="11">
        <v>2055000</v>
      </c>
      <c r="M11" s="11"/>
      <c r="N11" s="11"/>
      <c r="O11" s="11"/>
      <c r="P11" s="11"/>
      <c r="Q11" s="11"/>
      <c r="R11" s="11"/>
      <c r="S11" s="11"/>
      <c r="T11" s="11"/>
      <c r="U11" s="11"/>
      <c r="V11" s="11"/>
      <c r="W11" s="11"/>
    </row>
    <row r="12" spans="1:23" ht="21" customHeight="1">
      <c r="A12" s="12"/>
      <c r="B12" s="9" t="s">
        <v>209</v>
      </c>
      <c r="C12" s="9" t="s">
        <v>210</v>
      </c>
      <c r="D12" s="9" t="s">
        <v>108</v>
      </c>
      <c r="E12" s="9" t="s">
        <v>109</v>
      </c>
      <c r="F12" s="9" t="s">
        <v>215</v>
      </c>
      <c r="G12" s="9" t="s">
        <v>216</v>
      </c>
      <c r="H12" s="11">
        <v>816440.88</v>
      </c>
      <c r="I12" s="11">
        <v>816440.88</v>
      </c>
      <c r="J12" s="11"/>
      <c r="K12" s="11"/>
      <c r="L12" s="11">
        <v>816440.88</v>
      </c>
      <c r="M12" s="11"/>
      <c r="N12" s="11"/>
      <c r="O12" s="11"/>
      <c r="P12" s="11"/>
      <c r="Q12" s="11"/>
      <c r="R12" s="11"/>
      <c r="S12" s="11"/>
      <c r="T12" s="11"/>
      <c r="U12" s="11"/>
      <c r="V12" s="11"/>
      <c r="W12" s="11"/>
    </row>
    <row r="13" spans="1:23" ht="21" customHeight="1">
      <c r="A13" s="12"/>
      <c r="B13" s="9" t="s">
        <v>213</v>
      </c>
      <c r="C13" s="9" t="s">
        <v>214</v>
      </c>
      <c r="D13" s="9" t="s">
        <v>122</v>
      </c>
      <c r="E13" s="9" t="s">
        <v>123</v>
      </c>
      <c r="F13" s="9" t="s">
        <v>215</v>
      </c>
      <c r="G13" s="9" t="s">
        <v>216</v>
      </c>
      <c r="H13" s="11">
        <v>235380</v>
      </c>
      <c r="I13" s="11">
        <v>235380</v>
      </c>
      <c r="J13" s="11"/>
      <c r="K13" s="11"/>
      <c r="L13" s="11">
        <v>235380</v>
      </c>
      <c r="M13" s="11"/>
      <c r="N13" s="11"/>
      <c r="O13" s="11"/>
      <c r="P13" s="11"/>
      <c r="Q13" s="11"/>
      <c r="R13" s="11"/>
      <c r="S13" s="11"/>
      <c r="T13" s="11"/>
      <c r="U13" s="11"/>
      <c r="V13" s="11"/>
      <c r="W13" s="11"/>
    </row>
    <row r="14" spans="1:23" ht="21" customHeight="1">
      <c r="A14" s="12"/>
      <c r="B14" s="9" t="s">
        <v>209</v>
      </c>
      <c r="C14" s="9" t="s">
        <v>210</v>
      </c>
      <c r="D14" s="9" t="s">
        <v>217</v>
      </c>
      <c r="E14" s="9" t="s">
        <v>109</v>
      </c>
      <c r="F14" s="9" t="s">
        <v>215</v>
      </c>
      <c r="G14" s="9" t="s">
        <v>216</v>
      </c>
      <c r="H14" s="11"/>
      <c r="I14" s="11"/>
      <c r="J14" s="11"/>
      <c r="K14" s="11"/>
      <c r="L14" s="11"/>
      <c r="M14" s="11"/>
      <c r="N14" s="11"/>
      <c r="O14" s="11"/>
      <c r="P14" s="11"/>
      <c r="Q14" s="11"/>
      <c r="R14" s="11"/>
      <c r="S14" s="11"/>
      <c r="T14" s="11"/>
      <c r="U14" s="11"/>
      <c r="V14" s="11"/>
      <c r="W14" s="11"/>
    </row>
    <row r="15" spans="1:23" ht="21" customHeight="1">
      <c r="A15" s="12"/>
      <c r="B15" s="9" t="s">
        <v>213</v>
      </c>
      <c r="C15" s="9" t="s">
        <v>214</v>
      </c>
      <c r="D15" s="9" t="s">
        <v>218</v>
      </c>
      <c r="E15" s="9" t="s">
        <v>219</v>
      </c>
      <c r="F15" s="9" t="s">
        <v>215</v>
      </c>
      <c r="G15" s="9" t="s">
        <v>216</v>
      </c>
      <c r="H15" s="11"/>
      <c r="I15" s="11"/>
      <c r="J15" s="11"/>
      <c r="K15" s="11"/>
      <c r="L15" s="11"/>
      <c r="M15" s="11"/>
      <c r="N15" s="11"/>
      <c r="O15" s="11"/>
      <c r="P15" s="11"/>
      <c r="Q15" s="11"/>
      <c r="R15" s="11"/>
      <c r="S15" s="11"/>
      <c r="T15" s="11"/>
      <c r="U15" s="11"/>
      <c r="V15" s="11"/>
      <c r="W15" s="11"/>
    </row>
    <row r="16" spans="1:23" ht="21" customHeight="1">
      <c r="A16" s="12"/>
      <c r="B16" s="9" t="s">
        <v>209</v>
      </c>
      <c r="C16" s="9" t="s">
        <v>210</v>
      </c>
      <c r="D16" s="9" t="s">
        <v>108</v>
      </c>
      <c r="E16" s="9" t="s">
        <v>109</v>
      </c>
      <c r="F16" s="9" t="s">
        <v>220</v>
      </c>
      <c r="G16" s="9" t="s">
        <v>221</v>
      </c>
      <c r="H16" s="11">
        <v>55031</v>
      </c>
      <c r="I16" s="11">
        <v>55031</v>
      </c>
      <c r="J16" s="11"/>
      <c r="K16" s="11"/>
      <c r="L16" s="11">
        <v>55031</v>
      </c>
      <c r="M16" s="11"/>
      <c r="N16" s="11"/>
      <c r="O16" s="11"/>
      <c r="P16" s="11"/>
      <c r="Q16" s="11"/>
      <c r="R16" s="11"/>
      <c r="S16" s="11"/>
      <c r="T16" s="11"/>
      <c r="U16" s="11"/>
      <c r="V16" s="11"/>
      <c r="W16" s="11"/>
    </row>
    <row r="17" spans="1:23" ht="21" customHeight="1">
      <c r="A17" s="12"/>
      <c r="B17" s="9" t="s">
        <v>222</v>
      </c>
      <c r="C17" s="9" t="s">
        <v>223</v>
      </c>
      <c r="D17" s="9" t="s">
        <v>108</v>
      </c>
      <c r="E17" s="9" t="s">
        <v>109</v>
      </c>
      <c r="F17" s="9" t="s">
        <v>220</v>
      </c>
      <c r="G17" s="9" t="s">
        <v>221</v>
      </c>
      <c r="H17" s="11">
        <v>278520</v>
      </c>
      <c r="I17" s="11">
        <v>278520</v>
      </c>
      <c r="J17" s="11"/>
      <c r="K17" s="11"/>
      <c r="L17" s="11">
        <v>278520</v>
      </c>
      <c r="M17" s="11"/>
      <c r="N17" s="11"/>
      <c r="O17" s="11"/>
      <c r="P17" s="11"/>
      <c r="Q17" s="11"/>
      <c r="R17" s="11"/>
      <c r="S17" s="11"/>
      <c r="T17" s="11"/>
      <c r="U17" s="11"/>
      <c r="V17" s="11"/>
      <c r="W17" s="11"/>
    </row>
    <row r="18" spans="1:23" ht="21" customHeight="1">
      <c r="A18" s="12"/>
      <c r="B18" s="9" t="s">
        <v>213</v>
      </c>
      <c r="C18" s="9" t="s">
        <v>214</v>
      </c>
      <c r="D18" s="9" t="s">
        <v>122</v>
      </c>
      <c r="E18" s="9" t="s">
        <v>123</v>
      </c>
      <c r="F18" s="9" t="s">
        <v>224</v>
      </c>
      <c r="G18" s="9" t="s">
        <v>225</v>
      </c>
      <c r="H18" s="11">
        <v>1388780.64</v>
      </c>
      <c r="I18" s="11">
        <v>1388780.64</v>
      </c>
      <c r="J18" s="11"/>
      <c r="K18" s="11"/>
      <c r="L18" s="11">
        <v>1388780.64</v>
      </c>
      <c r="M18" s="11"/>
      <c r="N18" s="11"/>
      <c r="O18" s="11"/>
      <c r="P18" s="11"/>
      <c r="Q18" s="11"/>
      <c r="R18" s="11"/>
      <c r="S18" s="11"/>
      <c r="T18" s="11"/>
      <c r="U18" s="11"/>
      <c r="V18" s="11"/>
      <c r="W18" s="11"/>
    </row>
    <row r="19" spans="1:23" ht="21" customHeight="1">
      <c r="A19" s="12"/>
      <c r="B19" s="9" t="s">
        <v>226</v>
      </c>
      <c r="C19" s="9" t="s">
        <v>227</v>
      </c>
      <c r="D19" s="9" t="s">
        <v>122</v>
      </c>
      <c r="E19" s="9" t="s">
        <v>123</v>
      </c>
      <c r="F19" s="9" t="s">
        <v>224</v>
      </c>
      <c r="G19" s="9" t="s">
        <v>225</v>
      </c>
      <c r="H19" s="11">
        <v>810000</v>
      </c>
      <c r="I19" s="11">
        <v>810000</v>
      </c>
      <c r="J19" s="11"/>
      <c r="K19" s="11"/>
      <c r="L19" s="11">
        <v>810000</v>
      </c>
      <c r="M19" s="11"/>
      <c r="N19" s="11"/>
      <c r="O19" s="11"/>
      <c r="P19" s="11"/>
      <c r="Q19" s="11"/>
      <c r="R19" s="11"/>
      <c r="S19" s="11"/>
      <c r="T19" s="11"/>
      <c r="U19" s="11"/>
      <c r="V19" s="11"/>
      <c r="W19" s="11"/>
    </row>
    <row r="20" spans="1:23" ht="21" customHeight="1">
      <c r="A20" s="12"/>
      <c r="B20" s="9" t="s">
        <v>213</v>
      </c>
      <c r="C20" s="9" t="s">
        <v>214</v>
      </c>
      <c r="D20" s="9" t="s">
        <v>122</v>
      </c>
      <c r="E20" s="9" t="s">
        <v>123</v>
      </c>
      <c r="F20" s="9" t="s">
        <v>224</v>
      </c>
      <c r="G20" s="9" t="s">
        <v>225</v>
      </c>
      <c r="H20" s="11">
        <v>483300</v>
      </c>
      <c r="I20" s="11">
        <v>483300</v>
      </c>
      <c r="J20" s="11"/>
      <c r="K20" s="11"/>
      <c r="L20" s="11">
        <v>483300</v>
      </c>
      <c r="M20" s="11"/>
      <c r="N20" s="11"/>
      <c r="O20" s="11"/>
      <c r="P20" s="11"/>
      <c r="Q20" s="11"/>
      <c r="R20" s="11"/>
      <c r="S20" s="11"/>
      <c r="T20" s="11"/>
      <c r="U20" s="11"/>
      <c r="V20" s="11"/>
      <c r="W20" s="11"/>
    </row>
    <row r="21" spans="1:23" ht="21" customHeight="1">
      <c r="A21" s="12"/>
      <c r="B21" s="9" t="s">
        <v>228</v>
      </c>
      <c r="C21" s="9" t="s">
        <v>229</v>
      </c>
      <c r="D21" s="9" t="s">
        <v>90</v>
      </c>
      <c r="E21" s="9" t="s">
        <v>91</v>
      </c>
      <c r="F21" s="9" t="s">
        <v>230</v>
      </c>
      <c r="G21" s="9" t="s">
        <v>231</v>
      </c>
      <c r="H21" s="11">
        <v>946846.96</v>
      </c>
      <c r="I21" s="11">
        <v>946846.96</v>
      </c>
      <c r="J21" s="11"/>
      <c r="K21" s="11"/>
      <c r="L21" s="11">
        <v>946846.96</v>
      </c>
      <c r="M21" s="11"/>
      <c r="N21" s="11"/>
      <c r="O21" s="11"/>
      <c r="P21" s="11"/>
      <c r="Q21" s="11"/>
      <c r="R21" s="11"/>
      <c r="S21" s="11"/>
      <c r="T21" s="11"/>
      <c r="U21" s="11"/>
      <c r="V21" s="11"/>
      <c r="W21" s="11"/>
    </row>
    <row r="22" spans="1:23" ht="21" customHeight="1">
      <c r="A22" s="12"/>
      <c r="B22" s="9" t="s">
        <v>228</v>
      </c>
      <c r="C22" s="9" t="s">
        <v>229</v>
      </c>
      <c r="D22" s="9" t="s">
        <v>232</v>
      </c>
      <c r="E22" s="9" t="s">
        <v>233</v>
      </c>
      <c r="F22" s="9" t="s">
        <v>234</v>
      </c>
      <c r="G22" s="9" t="s">
        <v>235</v>
      </c>
      <c r="H22" s="11"/>
      <c r="I22" s="11"/>
      <c r="J22" s="11"/>
      <c r="K22" s="11"/>
      <c r="L22" s="11"/>
      <c r="M22" s="11"/>
      <c r="N22" s="11"/>
      <c r="O22" s="11"/>
      <c r="P22" s="11"/>
      <c r="Q22" s="11"/>
      <c r="R22" s="11"/>
      <c r="S22" s="11"/>
      <c r="T22" s="11"/>
      <c r="U22" s="11"/>
      <c r="V22" s="11"/>
      <c r="W22" s="11"/>
    </row>
    <row r="23" spans="1:23" ht="21" customHeight="1">
      <c r="A23" s="12"/>
      <c r="B23" s="9" t="s">
        <v>228</v>
      </c>
      <c r="C23" s="9" t="s">
        <v>229</v>
      </c>
      <c r="D23" s="9" t="s">
        <v>100</v>
      </c>
      <c r="E23" s="9" t="s">
        <v>101</v>
      </c>
      <c r="F23" s="9" t="s">
        <v>236</v>
      </c>
      <c r="G23" s="9" t="s">
        <v>237</v>
      </c>
      <c r="H23" s="11">
        <v>420163.34</v>
      </c>
      <c r="I23" s="11">
        <v>420163.34</v>
      </c>
      <c r="J23" s="11"/>
      <c r="K23" s="11"/>
      <c r="L23" s="11">
        <v>420163.34</v>
      </c>
      <c r="M23" s="11"/>
      <c r="N23" s="11"/>
      <c r="O23" s="11"/>
      <c r="P23" s="11"/>
      <c r="Q23" s="11"/>
      <c r="R23" s="11"/>
      <c r="S23" s="11"/>
      <c r="T23" s="11"/>
      <c r="U23" s="11"/>
      <c r="V23" s="11"/>
      <c r="W23" s="11"/>
    </row>
    <row r="24" spans="1:23" ht="21" customHeight="1">
      <c r="A24" s="12"/>
      <c r="B24" s="9" t="s">
        <v>228</v>
      </c>
      <c r="C24" s="9" t="s">
        <v>229</v>
      </c>
      <c r="D24" s="9" t="s">
        <v>238</v>
      </c>
      <c r="E24" s="9" t="s">
        <v>239</v>
      </c>
      <c r="F24" s="9" t="s">
        <v>236</v>
      </c>
      <c r="G24" s="9" t="s">
        <v>237</v>
      </c>
      <c r="H24" s="11"/>
      <c r="I24" s="11"/>
      <c r="J24" s="11"/>
      <c r="K24" s="11"/>
      <c r="L24" s="11"/>
      <c r="M24" s="11"/>
      <c r="N24" s="11"/>
      <c r="O24" s="11"/>
      <c r="P24" s="11"/>
      <c r="Q24" s="11"/>
      <c r="R24" s="11"/>
      <c r="S24" s="11"/>
      <c r="T24" s="11"/>
      <c r="U24" s="11"/>
      <c r="V24" s="11"/>
      <c r="W24" s="11"/>
    </row>
    <row r="25" spans="1:23" ht="21" customHeight="1">
      <c r="A25" s="12"/>
      <c r="B25" s="9" t="s">
        <v>228</v>
      </c>
      <c r="C25" s="9" t="s">
        <v>229</v>
      </c>
      <c r="D25" s="9" t="s">
        <v>102</v>
      </c>
      <c r="E25" s="9" t="s">
        <v>103</v>
      </c>
      <c r="F25" s="9" t="s">
        <v>240</v>
      </c>
      <c r="G25" s="9" t="s">
        <v>241</v>
      </c>
      <c r="H25" s="11">
        <v>11835.59</v>
      </c>
      <c r="I25" s="11">
        <v>11835.59</v>
      </c>
      <c r="J25" s="11"/>
      <c r="K25" s="11"/>
      <c r="L25" s="11">
        <v>11835.59</v>
      </c>
      <c r="M25" s="11"/>
      <c r="N25" s="11"/>
      <c r="O25" s="11"/>
      <c r="P25" s="11"/>
      <c r="Q25" s="11"/>
      <c r="R25" s="11"/>
      <c r="S25" s="11"/>
      <c r="T25" s="11"/>
      <c r="U25" s="11"/>
      <c r="V25" s="11"/>
      <c r="W25" s="11"/>
    </row>
    <row r="26" spans="1:23" ht="21" customHeight="1">
      <c r="A26" s="12"/>
      <c r="B26" s="9" t="s">
        <v>228</v>
      </c>
      <c r="C26" s="9" t="s">
        <v>229</v>
      </c>
      <c r="D26" s="9" t="s">
        <v>108</v>
      </c>
      <c r="E26" s="9" t="s">
        <v>109</v>
      </c>
      <c r="F26" s="9" t="s">
        <v>240</v>
      </c>
      <c r="G26" s="9" t="s">
        <v>241</v>
      </c>
      <c r="H26" s="11">
        <v>29137.22</v>
      </c>
      <c r="I26" s="11">
        <v>29137.22</v>
      </c>
      <c r="J26" s="11"/>
      <c r="K26" s="11"/>
      <c r="L26" s="11">
        <v>29137.22</v>
      </c>
      <c r="M26" s="11"/>
      <c r="N26" s="11"/>
      <c r="O26" s="11"/>
      <c r="P26" s="11"/>
      <c r="Q26" s="11"/>
      <c r="R26" s="11"/>
      <c r="S26" s="11"/>
      <c r="T26" s="11"/>
      <c r="U26" s="11"/>
      <c r="V26" s="11"/>
      <c r="W26" s="11"/>
    </row>
    <row r="27" spans="1:23" ht="21" customHeight="1">
      <c r="A27" s="12"/>
      <c r="B27" s="9" t="s">
        <v>228</v>
      </c>
      <c r="C27" s="9" t="s">
        <v>229</v>
      </c>
      <c r="D27" s="9" t="s">
        <v>102</v>
      </c>
      <c r="E27" s="9" t="s">
        <v>103</v>
      </c>
      <c r="F27" s="9" t="s">
        <v>240</v>
      </c>
      <c r="G27" s="9" t="s">
        <v>241</v>
      </c>
      <c r="H27" s="11">
        <v>28210</v>
      </c>
      <c r="I27" s="11">
        <v>28210</v>
      </c>
      <c r="J27" s="11"/>
      <c r="K27" s="11"/>
      <c r="L27" s="11">
        <v>28210</v>
      </c>
      <c r="M27" s="11"/>
      <c r="N27" s="11"/>
      <c r="O27" s="11"/>
      <c r="P27" s="11"/>
      <c r="Q27" s="11"/>
      <c r="R27" s="11"/>
      <c r="S27" s="11"/>
      <c r="T27" s="11"/>
      <c r="U27" s="11"/>
      <c r="V27" s="11"/>
      <c r="W27" s="11"/>
    </row>
    <row r="28" spans="1:23" ht="21" customHeight="1">
      <c r="A28" s="12"/>
      <c r="B28" s="9" t="s">
        <v>242</v>
      </c>
      <c r="C28" s="9" t="s">
        <v>129</v>
      </c>
      <c r="D28" s="9" t="s">
        <v>128</v>
      </c>
      <c r="E28" s="9" t="s">
        <v>129</v>
      </c>
      <c r="F28" s="9" t="s">
        <v>243</v>
      </c>
      <c r="G28" s="9" t="s">
        <v>129</v>
      </c>
      <c r="H28" s="11">
        <v>710135.22</v>
      </c>
      <c r="I28" s="11">
        <v>710135.22</v>
      </c>
      <c r="J28" s="11"/>
      <c r="K28" s="11"/>
      <c r="L28" s="11">
        <v>710135.22</v>
      </c>
      <c r="M28" s="11"/>
      <c r="N28" s="11"/>
      <c r="O28" s="11"/>
      <c r="P28" s="11"/>
      <c r="Q28" s="11"/>
      <c r="R28" s="11"/>
      <c r="S28" s="11"/>
      <c r="T28" s="11"/>
      <c r="U28" s="11"/>
      <c r="V28" s="11"/>
      <c r="W28" s="11"/>
    </row>
    <row r="29" spans="1:23" ht="21" customHeight="1">
      <c r="A29" s="12"/>
      <c r="B29" s="9" t="s">
        <v>244</v>
      </c>
      <c r="C29" s="9" t="s">
        <v>245</v>
      </c>
      <c r="D29" s="9" t="s">
        <v>108</v>
      </c>
      <c r="E29" s="9" t="s">
        <v>109</v>
      </c>
      <c r="F29" s="9" t="s">
        <v>246</v>
      </c>
      <c r="G29" s="9" t="s">
        <v>247</v>
      </c>
      <c r="H29" s="11">
        <v>70272</v>
      </c>
      <c r="I29" s="11">
        <v>70272</v>
      </c>
      <c r="J29" s="11"/>
      <c r="K29" s="11"/>
      <c r="L29" s="11">
        <v>70272</v>
      </c>
      <c r="M29" s="11"/>
      <c r="N29" s="11"/>
      <c r="O29" s="11"/>
      <c r="P29" s="11"/>
      <c r="Q29" s="11"/>
      <c r="R29" s="11"/>
      <c r="S29" s="11"/>
      <c r="T29" s="11"/>
      <c r="U29" s="11"/>
      <c r="V29" s="11"/>
      <c r="W29" s="11"/>
    </row>
    <row r="30" spans="1:23" ht="21" customHeight="1">
      <c r="A30" s="12"/>
      <c r="B30" s="9" t="s">
        <v>248</v>
      </c>
      <c r="C30" s="9" t="s">
        <v>249</v>
      </c>
      <c r="D30" s="9" t="s">
        <v>108</v>
      </c>
      <c r="E30" s="9" t="s">
        <v>109</v>
      </c>
      <c r="F30" s="9" t="s">
        <v>250</v>
      </c>
      <c r="G30" s="9" t="s">
        <v>251</v>
      </c>
      <c r="H30" s="11">
        <v>42000</v>
      </c>
      <c r="I30" s="11">
        <v>42000</v>
      </c>
      <c r="J30" s="11"/>
      <c r="K30" s="11"/>
      <c r="L30" s="11">
        <v>42000</v>
      </c>
      <c r="M30" s="11"/>
      <c r="N30" s="11"/>
      <c r="O30" s="11"/>
      <c r="P30" s="11"/>
      <c r="Q30" s="11"/>
      <c r="R30" s="11"/>
      <c r="S30" s="11"/>
      <c r="T30" s="11"/>
      <c r="U30" s="11"/>
      <c r="V30" s="11"/>
      <c r="W30" s="11"/>
    </row>
    <row r="31" spans="1:23" ht="21" customHeight="1">
      <c r="A31" s="12"/>
      <c r="B31" s="9" t="s">
        <v>248</v>
      </c>
      <c r="C31" s="9" t="s">
        <v>249</v>
      </c>
      <c r="D31" s="9" t="s">
        <v>122</v>
      </c>
      <c r="E31" s="9" t="s">
        <v>123</v>
      </c>
      <c r="F31" s="9" t="s">
        <v>252</v>
      </c>
      <c r="G31" s="9" t="s">
        <v>253</v>
      </c>
      <c r="H31" s="11">
        <v>33000</v>
      </c>
      <c r="I31" s="11">
        <v>33000</v>
      </c>
      <c r="J31" s="11"/>
      <c r="K31" s="11"/>
      <c r="L31" s="11">
        <v>33000</v>
      </c>
      <c r="M31" s="11"/>
      <c r="N31" s="11"/>
      <c r="O31" s="11"/>
      <c r="P31" s="11"/>
      <c r="Q31" s="11"/>
      <c r="R31" s="11"/>
      <c r="S31" s="11"/>
      <c r="T31" s="11"/>
      <c r="U31" s="11"/>
      <c r="V31" s="11"/>
      <c r="W31" s="11"/>
    </row>
    <row r="32" spans="1:23" ht="21" customHeight="1">
      <c r="A32" s="12"/>
      <c r="B32" s="9" t="s">
        <v>248</v>
      </c>
      <c r="C32" s="9" t="s">
        <v>249</v>
      </c>
      <c r="D32" s="9" t="s">
        <v>122</v>
      </c>
      <c r="E32" s="9" t="s">
        <v>123</v>
      </c>
      <c r="F32" s="9" t="s">
        <v>254</v>
      </c>
      <c r="G32" s="9" t="s">
        <v>255</v>
      </c>
      <c r="H32" s="11">
        <v>20000</v>
      </c>
      <c r="I32" s="11">
        <v>20000</v>
      </c>
      <c r="J32" s="11"/>
      <c r="K32" s="11"/>
      <c r="L32" s="11">
        <v>20000</v>
      </c>
      <c r="M32" s="11"/>
      <c r="N32" s="11"/>
      <c r="O32" s="11"/>
      <c r="P32" s="11"/>
      <c r="Q32" s="11"/>
      <c r="R32" s="11"/>
      <c r="S32" s="11"/>
      <c r="T32" s="11"/>
      <c r="U32" s="11"/>
      <c r="V32" s="11"/>
      <c r="W32" s="11"/>
    </row>
    <row r="33" spans="1:23" ht="21" customHeight="1">
      <c r="A33" s="12"/>
      <c r="B33" s="9" t="s">
        <v>248</v>
      </c>
      <c r="C33" s="9" t="s">
        <v>249</v>
      </c>
      <c r="D33" s="9" t="s">
        <v>122</v>
      </c>
      <c r="E33" s="9" t="s">
        <v>123</v>
      </c>
      <c r="F33" s="9" t="s">
        <v>256</v>
      </c>
      <c r="G33" s="9" t="s">
        <v>257</v>
      </c>
      <c r="H33" s="11">
        <v>32000</v>
      </c>
      <c r="I33" s="11">
        <v>32000</v>
      </c>
      <c r="J33" s="11"/>
      <c r="K33" s="11"/>
      <c r="L33" s="11">
        <v>32000</v>
      </c>
      <c r="M33" s="11"/>
      <c r="N33" s="11"/>
      <c r="O33" s="11"/>
      <c r="P33" s="11"/>
      <c r="Q33" s="11"/>
      <c r="R33" s="11"/>
      <c r="S33" s="11"/>
      <c r="T33" s="11"/>
      <c r="U33" s="11"/>
      <c r="V33" s="11"/>
      <c r="W33" s="11"/>
    </row>
    <row r="34" spans="1:23" ht="21" customHeight="1">
      <c r="A34" s="12"/>
      <c r="B34" s="9" t="s">
        <v>258</v>
      </c>
      <c r="C34" s="9" t="s">
        <v>259</v>
      </c>
      <c r="D34" s="9" t="s">
        <v>122</v>
      </c>
      <c r="E34" s="9" t="s">
        <v>123</v>
      </c>
      <c r="F34" s="9" t="s">
        <v>260</v>
      </c>
      <c r="G34" s="9" t="s">
        <v>184</v>
      </c>
      <c r="H34" s="11">
        <v>30000</v>
      </c>
      <c r="I34" s="11">
        <v>30000</v>
      </c>
      <c r="J34" s="11"/>
      <c r="K34" s="11"/>
      <c r="L34" s="11">
        <v>30000</v>
      </c>
      <c r="M34" s="11"/>
      <c r="N34" s="11"/>
      <c r="O34" s="11"/>
      <c r="P34" s="11"/>
      <c r="Q34" s="11"/>
      <c r="R34" s="11"/>
      <c r="S34" s="11"/>
      <c r="T34" s="11"/>
      <c r="U34" s="11"/>
      <c r="V34" s="11"/>
      <c r="W34" s="11"/>
    </row>
    <row r="35" spans="1:23" ht="21" customHeight="1">
      <c r="A35" s="12"/>
      <c r="B35" s="9" t="s">
        <v>248</v>
      </c>
      <c r="C35" s="9" t="s">
        <v>249</v>
      </c>
      <c r="D35" s="9" t="s">
        <v>122</v>
      </c>
      <c r="E35" s="9" t="s">
        <v>123</v>
      </c>
      <c r="F35" s="9" t="s">
        <v>261</v>
      </c>
      <c r="G35" s="9" t="s">
        <v>262</v>
      </c>
      <c r="H35" s="11">
        <v>10000</v>
      </c>
      <c r="I35" s="11">
        <v>10000</v>
      </c>
      <c r="J35" s="11"/>
      <c r="K35" s="11"/>
      <c r="L35" s="11">
        <v>10000</v>
      </c>
      <c r="M35" s="11"/>
      <c r="N35" s="11"/>
      <c r="O35" s="11"/>
      <c r="P35" s="11"/>
      <c r="Q35" s="11"/>
      <c r="R35" s="11"/>
      <c r="S35" s="11"/>
      <c r="T35" s="11"/>
      <c r="U35" s="11"/>
      <c r="V35" s="11"/>
      <c r="W35" s="11"/>
    </row>
    <row r="36" spans="1:23" ht="21" customHeight="1">
      <c r="A36" s="12"/>
      <c r="B36" s="9" t="s">
        <v>248</v>
      </c>
      <c r="C36" s="9" t="s">
        <v>249</v>
      </c>
      <c r="D36" s="9" t="s">
        <v>122</v>
      </c>
      <c r="E36" s="9" t="s">
        <v>123</v>
      </c>
      <c r="F36" s="9" t="s">
        <v>263</v>
      </c>
      <c r="G36" s="9" t="s">
        <v>264</v>
      </c>
      <c r="H36" s="11">
        <v>10000</v>
      </c>
      <c r="I36" s="11">
        <v>10000</v>
      </c>
      <c r="J36" s="11"/>
      <c r="K36" s="11"/>
      <c r="L36" s="11">
        <v>10000</v>
      </c>
      <c r="M36" s="11"/>
      <c r="N36" s="11"/>
      <c r="O36" s="11"/>
      <c r="P36" s="11"/>
      <c r="Q36" s="11"/>
      <c r="R36" s="11"/>
      <c r="S36" s="11"/>
      <c r="T36" s="11"/>
      <c r="U36" s="11"/>
      <c r="V36" s="11"/>
      <c r="W36" s="11"/>
    </row>
    <row r="37" spans="1:23" ht="21" customHeight="1">
      <c r="A37" s="12"/>
      <c r="B37" s="9" t="s">
        <v>248</v>
      </c>
      <c r="C37" s="9" t="s">
        <v>249</v>
      </c>
      <c r="D37" s="9" t="s">
        <v>217</v>
      </c>
      <c r="E37" s="9" t="s">
        <v>109</v>
      </c>
      <c r="F37" s="9" t="s">
        <v>252</v>
      </c>
      <c r="G37" s="9" t="s">
        <v>253</v>
      </c>
      <c r="H37" s="11"/>
      <c r="I37" s="11"/>
      <c r="J37" s="11"/>
      <c r="K37" s="11"/>
      <c r="L37" s="11"/>
      <c r="M37" s="11"/>
      <c r="N37" s="11"/>
      <c r="O37" s="11"/>
      <c r="P37" s="11"/>
      <c r="Q37" s="11"/>
      <c r="R37" s="11"/>
      <c r="S37" s="11"/>
      <c r="T37" s="11"/>
      <c r="U37" s="11"/>
      <c r="V37" s="11"/>
      <c r="W37" s="11"/>
    </row>
    <row r="38" spans="1:23" ht="21" customHeight="1">
      <c r="A38" s="12"/>
      <c r="B38" s="9" t="s">
        <v>265</v>
      </c>
      <c r="C38" s="9" t="s">
        <v>266</v>
      </c>
      <c r="D38" s="9" t="s">
        <v>108</v>
      </c>
      <c r="E38" s="9" t="s">
        <v>109</v>
      </c>
      <c r="F38" s="9" t="s">
        <v>267</v>
      </c>
      <c r="G38" s="9" t="s">
        <v>266</v>
      </c>
      <c r="H38" s="11">
        <v>54307.44</v>
      </c>
      <c r="I38" s="11">
        <v>54307.44</v>
      </c>
      <c r="J38" s="11"/>
      <c r="K38" s="11"/>
      <c r="L38" s="11">
        <v>54307.44</v>
      </c>
      <c r="M38" s="11"/>
      <c r="N38" s="11"/>
      <c r="O38" s="11"/>
      <c r="P38" s="11"/>
      <c r="Q38" s="11"/>
      <c r="R38" s="11"/>
      <c r="S38" s="11"/>
      <c r="T38" s="11"/>
      <c r="U38" s="11"/>
      <c r="V38" s="11"/>
      <c r="W38" s="11"/>
    </row>
    <row r="39" spans="1:23" ht="21" customHeight="1">
      <c r="A39" s="12"/>
      <c r="B39" s="9" t="s">
        <v>268</v>
      </c>
      <c r="C39" s="9" t="s">
        <v>269</v>
      </c>
      <c r="D39" s="9" t="s">
        <v>108</v>
      </c>
      <c r="E39" s="9" t="s">
        <v>109</v>
      </c>
      <c r="F39" s="9" t="s">
        <v>270</v>
      </c>
      <c r="G39" s="9" t="s">
        <v>269</v>
      </c>
      <c r="H39" s="11">
        <v>24000</v>
      </c>
      <c r="I39" s="11">
        <v>24000</v>
      </c>
      <c r="J39" s="11"/>
      <c r="K39" s="11"/>
      <c r="L39" s="11">
        <v>24000</v>
      </c>
      <c r="M39" s="11"/>
      <c r="N39" s="11"/>
      <c r="O39" s="11"/>
      <c r="P39" s="11"/>
      <c r="Q39" s="11"/>
      <c r="R39" s="11"/>
      <c r="S39" s="11"/>
      <c r="T39" s="11"/>
      <c r="U39" s="11"/>
      <c r="V39" s="11"/>
      <c r="W39" s="11"/>
    </row>
    <row r="40" spans="1:23" ht="21" customHeight="1">
      <c r="A40" s="12"/>
      <c r="B40" s="9" t="s">
        <v>271</v>
      </c>
      <c r="C40" s="9" t="s">
        <v>272</v>
      </c>
      <c r="D40" s="9" t="s">
        <v>108</v>
      </c>
      <c r="E40" s="9" t="s">
        <v>109</v>
      </c>
      <c r="F40" s="9" t="s">
        <v>273</v>
      </c>
      <c r="G40" s="9" t="s">
        <v>274</v>
      </c>
      <c r="H40" s="11">
        <v>137400</v>
      </c>
      <c r="I40" s="11">
        <v>137400</v>
      </c>
      <c r="J40" s="11"/>
      <c r="K40" s="11"/>
      <c r="L40" s="11">
        <v>137400</v>
      </c>
      <c r="M40" s="11"/>
      <c r="N40" s="11"/>
      <c r="O40" s="11"/>
      <c r="P40" s="11"/>
      <c r="Q40" s="11"/>
      <c r="R40" s="11"/>
      <c r="S40" s="11"/>
      <c r="T40" s="11"/>
      <c r="U40" s="11"/>
      <c r="V40" s="11"/>
      <c r="W40" s="11"/>
    </row>
    <row r="41" spans="1:23" ht="21" customHeight="1">
      <c r="A41" s="12"/>
      <c r="B41" s="9" t="s">
        <v>275</v>
      </c>
      <c r="C41" s="9" t="s">
        <v>276</v>
      </c>
      <c r="D41" s="9" t="s">
        <v>88</v>
      </c>
      <c r="E41" s="9" t="s">
        <v>89</v>
      </c>
      <c r="F41" s="9" t="s">
        <v>277</v>
      </c>
      <c r="G41" s="9" t="s">
        <v>278</v>
      </c>
      <c r="H41" s="11">
        <v>16000</v>
      </c>
      <c r="I41" s="11">
        <v>16000</v>
      </c>
      <c r="J41" s="11"/>
      <c r="K41" s="11"/>
      <c r="L41" s="11">
        <v>16000</v>
      </c>
      <c r="M41" s="11"/>
      <c r="N41" s="11"/>
      <c r="O41" s="11"/>
      <c r="P41" s="11"/>
      <c r="Q41" s="11"/>
      <c r="R41" s="11"/>
      <c r="S41" s="11"/>
      <c r="T41" s="11"/>
      <c r="U41" s="11"/>
      <c r="V41" s="11"/>
      <c r="W41" s="11"/>
    </row>
    <row r="42" spans="1:23" ht="21" customHeight="1">
      <c r="A42" s="12"/>
      <c r="B42" s="9" t="s">
        <v>279</v>
      </c>
      <c r="C42" s="9" t="s">
        <v>280</v>
      </c>
      <c r="D42" s="9" t="s">
        <v>88</v>
      </c>
      <c r="E42" s="9" t="s">
        <v>89</v>
      </c>
      <c r="F42" s="9" t="s">
        <v>281</v>
      </c>
      <c r="G42" s="9" t="s">
        <v>280</v>
      </c>
      <c r="H42" s="11">
        <v>695478.6</v>
      </c>
      <c r="I42" s="11">
        <v>695478.6</v>
      </c>
      <c r="J42" s="11"/>
      <c r="K42" s="11"/>
      <c r="L42" s="11">
        <v>695478.6</v>
      </c>
      <c r="M42" s="11"/>
      <c r="N42" s="11"/>
      <c r="O42" s="11"/>
      <c r="P42" s="11"/>
      <c r="Q42" s="11"/>
      <c r="R42" s="11"/>
      <c r="S42" s="11"/>
      <c r="T42" s="11"/>
      <c r="U42" s="11"/>
      <c r="V42" s="11"/>
      <c r="W42" s="11"/>
    </row>
    <row r="43" spans="1:23" ht="21" customHeight="1">
      <c r="A43" s="12"/>
      <c r="B43" s="9" t="s">
        <v>282</v>
      </c>
      <c r="C43" s="9" t="s">
        <v>283</v>
      </c>
      <c r="D43" s="9" t="s">
        <v>94</v>
      </c>
      <c r="E43" s="9" t="s">
        <v>95</v>
      </c>
      <c r="F43" s="9" t="s">
        <v>284</v>
      </c>
      <c r="G43" s="9" t="s">
        <v>285</v>
      </c>
      <c r="H43" s="11">
        <v>44376</v>
      </c>
      <c r="I43" s="11">
        <v>44376</v>
      </c>
      <c r="J43" s="11"/>
      <c r="K43" s="11"/>
      <c r="L43" s="11">
        <v>44376</v>
      </c>
      <c r="M43" s="11"/>
      <c r="N43" s="11"/>
      <c r="O43" s="11"/>
      <c r="P43" s="11"/>
      <c r="Q43" s="11"/>
      <c r="R43" s="11"/>
      <c r="S43" s="11"/>
      <c r="T43" s="11"/>
      <c r="U43" s="11"/>
      <c r="V43" s="11"/>
      <c r="W43" s="11"/>
    </row>
    <row r="44" spans="1:23" ht="21" customHeight="1">
      <c r="A44" s="169" t="s">
        <v>130</v>
      </c>
      <c r="B44" s="170"/>
      <c r="C44" s="170"/>
      <c r="D44" s="170"/>
      <c r="E44" s="170"/>
      <c r="F44" s="170"/>
      <c r="G44" s="171"/>
      <c r="H44" s="11">
        <v>10147986.890000001</v>
      </c>
      <c r="I44" s="11">
        <v>10147986.890000001</v>
      </c>
      <c r="J44" s="11"/>
      <c r="K44" s="11"/>
      <c r="L44" s="11">
        <v>10147986.890000001</v>
      </c>
      <c r="M44" s="11"/>
      <c r="N44" s="11"/>
      <c r="O44" s="11"/>
      <c r="P44" s="11"/>
      <c r="Q44" s="11"/>
      <c r="R44" s="11"/>
      <c r="S44" s="11"/>
      <c r="T44" s="11"/>
      <c r="U44" s="11"/>
      <c r="V44" s="11"/>
      <c r="W44" s="11"/>
    </row>
  </sheetData>
  <mergeCells count="30">
    <mergeCell ref="A2:W2"/>
    <mergeCell ref="A3:G3"/>
    <mergeCell ref="H4:W4"/>
    <mergeCell ref="I5:M5"/>
    <mergeCell ref="N5:P5"/>
    <mergeCell ref="R5:W5"/>
    <mergeCell ref="H5:H7"/>
    <mergeCell ref="I6:I7"/>
    <mergeCell ref="J6:J7"/>
    <mergeCell ref="K6:K7"/>
    <mergeCell ref="L6:L7"/>
    <mergeCell ref="M6:M7"/>
    <mergeCell ref="N6:N7"/>
    <mergeCell ref="O6:O7"/>
    <mergeCell ref="P6:P7"/>
    <mergeCell ref="Q5:Q7"/>
    <mergeCell ref="A44:G44"/>
    <mergeCell ref="A4:A7"/>
    <mergeCell ref="B4:B7"/>
    <mergeCell ref="C4:C7"/>
    <mergeCell ref="D4:D7"/>
    <mergeCell ref="E4:E7"/>
    <mergeCell ref="F4:F7"/>
    <mergeCell ref="G4:G7"/>
    <mergeCell ref="W6:W7"/>
    <mergeCell ref="R6:R7"/>
    <mergeCell ref="S6:S7"/>
    <mergeCell ref="T6:T7"/>
    <mergeCell ref="U6:U7"/>
    <mergeCell ref="V6:V7"/>
  </mergeCells>
  <phoneticPr fontId="31" type="noConversion"/>
  <printOptions horizontalCentered="1"/>
  <pageMargins left="0.39" right="0.39" top="0.57999999999999996" bottom="0.57999999999999996" header="0.5" footer="0.5"/>
  <pageSetup paperSize="9" scale="5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W30"/>
  <sheetViews>
    <sheetView showZeros="0" workbookViewId="0"/>
  </sheetViews>
  <sheetFormatPr defaultColWidth="9.140625" defaultRowHeight="14.25" customHeight="1"/>
  <cols>
    <col min="1" max="1" width="12.42578125" customWidth="1"/>
    <col min="2" max="2" width="30.42578125" customWidth="1"/>
    <col min="3" max="3" width="32.85546875" customWidth="1"/>
    <col min="4" max="4" width="23.85546875" customWidth="1"/>
    <col min="5" max="5" width="11.140625" customWidth="1"/>
    <col min="6" max="6" width="17.7109375" customWidth="1"/>
    <col min="7" max="7" width="9.85546875" customWidth="1"/>
    <col min="8" max="8" width="17.7109375" customWidth="1"/>
    <col min="9" max="21" width="19.140625" customWidth="1"/>
    <col min="22" max="23" width="19.28515625" customWidth="1"/>
  </cols>
  <sheetData>
    <row r="1" spans="1:23" ht="15" customHeight="1">
      <c r="A1" s="1"/>
      <c r="B1" s="3"/>
      <c r="C1" s="1"/>
      <c r="D1" s="1"/>
      <c r="E1" s="2"/>
      <c r="F1" s="2"/>
      <c r="G1" s="2"/>
      <c r="H1" s="2"/>
      <c r="I1" s="3"/>
      <c r="J1" s="3"/>
      <c r="K1" s="3"/>
      <c r="L1" s="3"/>
      <c r="M1" s="3"/>
      <c r="N1" s="3"/>
      <c r="O1" s="3"/>
      <c r="P1" s="3"/>
      <c r="Q1" s="3"/>
      <c r="R1" s="1"/>
      <c r="S1" s="1"/>
      <c r="T1" s="1"/>
      <c r="U1" s="3"/>
      <c r="V1" s="1"/>
      <c r="W1" s="19" t="s">
        <v>286</v>
      </c>
    </row>
    <row r="2" spans="1:23" ht="41.25" customHeight="1">
      <c r="A2" s="108" t="str">
        <f>"2025"&amp;"年部门项目支出预算表"</f>
        <v>2025年部门项目支出预算表</v>
      </c>
      <c r="B2" s="176"/>
      <c r="C2" s="176"/>
      <c r="D2" s="176"/>
      <c r="E2" s="176"/>
      <c r="F2" s="176"/>
      <c r="G2" s="176"/>
      <c r="H2" s="176"/>
      <c r="I2" s="176"/>
      <c r="J2" s="176"/>
      <c r="K2" s="176"/>
      <c r="L2" s="176"/>
      <c r="M2" s="176"/>
      <c r="N2" s="176"/>
      <c r="O2" s="176"/>
      <c r="P2" s="176"/>
      <c r="Q2" s="176"/>
      <c r="R2" s="176"/>
      <c r="S2" s="176"/>
      <c r="T2" s="176"/>
      <c r="U2" s="176"/>
      <c r="V2" s="176"/>
      <c r="W2" s="176"/>
    </row>
    <row r="3" spans="1:23" ht="18.75" customHeight="1">
      <c r="A3" s="150" t="str">
        <f>"单位名称："&amp;"永德县水务局"</f>
        <v>单位名称：永德县水务局</v>
      </c>
      <c r="B3" s="188"/>
      <c r="C3" s="188"/>
      <c r="D3" s="188"/>
      <c r="E3" s="188"/>
      <c r="F3" s="188"/>
      <c r="G3" s="188"/>
      <c r="H3" s="188"/>
      <c r="I3" s="5"/>
      <c r="J3" s="5"/>
      <c r="K3" s="5"/>
      <c r="L3" s="5"/>
      <c r="M3" s="5"/>
      <c r="N3" s="5"/>
      <c r="O3" s="5"/>
      <c r="P3" s="5"/>
      <c r="Q3" s="5"/>
      <c r="R3" s="1"/>
      <c r="S3" s="1"/>
      <c r="T3" s="1"/>
      <c r="U3" s="3"/>
      <c r="V3" s="1"/>
      <c r="W3" s="19" t="s">
        <v>179</v>
      </c>
    </row>
    <row r="4" spans="1:23" ht="18.75" customHeight="1">
      <c r="A4" s="147" t="s">
        <v>287</v>
      </c>
      <c r="B4" s="186" t="s">
        <v>193</v>
      </c>
      <c r="C4" s="147" t="s">
        <v>194</v>
      </c>
      <c r="D4" s="147" t="s">
        <v>288</v>
      </c>
      <c r="E4" s="186" t="s">
        <v>195</v>
      </c>
      <c r="F4" s="186" t="s">
        <v>196</v>
      </c>
      <c r="G4" s="186" t="s">
        <v>289</v>
      </c>
      <c r="H4" s="186" t="s">
        <v>290</v>
      </c>
      <c r="I4" s="114" t="s">
        <v>56</v>
      </c>
      <c r="J4" s="112" t="s">
        <v>291</v>
      </c>
      <c r="K4" s="144"/>
      <c r="L4" s="144"/>
      <c r="M4" s="113"/>
      <c r="N4" s="112" t="s">
        <v>201</v>
      </c>
      <c r="O4" s="144"/>
      <c r="P4" s="113"/>
      <c r="Q4" s="186" t="s">
        <v>62</v>
      </c>
      <c r="R4" s="112" t="s">
        <v>78</v>
      </c>
      <c r="S4" s="144"/>
      <c r="T4" s="144"/>
      <c r="U4" s="144"/>
      <c r="V4" s="144"/>
      <c r="W4" s="113"/>
    </row>
    <row r="5" spans="1:23" ht="18.75" customHeight="1">
      <c r="A5" s="172"/>
      <c r="B5" s="173"/>
      <c r="C5" s="172"/>
      <c r="D5" s="172"/>
      <c r="E5" s="187"/>
      <c r="F5" s="187"/>
      <c r="G5" s="187"/>
      <c r="H5" s="187"/>
      <c r="I5" s="173"/>
      <c r="J5" s="182" t="s">
        <v>59</v>
      </c>
      <c r="K5" s="161"/>
      <c r="L5" s="186" t="s">
        <v>60</v>
      </c>
      <c r="M5" s="186" t="s">
        <v>61</v>
      </c>
      <c r="N5" s="186" t="s">
        <v>59</v>
      </c>
      <c r="O5" s="186" t="s">
        <v>60</v>
      </c>
      <c r="P5" s="186" t="s">
        <v>61</v>
      </c>
      <c r="Q5" s="187"/>
      <c r="R5" s="186" t="s">
        <v>58</v>
      </c>
      <c r="S5" s="147" t="s">
        <v>65</v>
      </c>
      <c r="T5" s="147" t="s">
        <v>207</v>
      </c>
      <c r="U5" s="147" t="s">
        <v>67</v>
      </c>
      <c r="V5" s="147" t="s">
        <v>68</v>
      </c>
      <c r="W5" s="147" t="s">
        <v>69</v>
      </c>
    </row>
    <row r="6" spans="1:23" ht="18.75" customHeight="1">
      <c r="A6" s="173"/>
      <c r="B6" s="173"/>
      <c r="C6" s="173"/>
      <c r="D6" s="173"/>
      <c r="E6" s="173"/>
      <c r="F6" s="173"/>
      <c r="G6" s="173"/>
      <c r="H6" s="173"/>
      <c r="I6" s="173"/>
      <c r="J6" s="183" t="s">
        <v>58</v>
      </c>
      <c r="K6" s="162"/>
      <c r="L6" s="173"/>
      <c r="M6" s="173"/>
      <c r="N6" s="173"/>
      <c r="O6" s="173"/>
      <c r="P6" s="173"/>
      <c r="Q6" s="173"/>
      <c r="R6" s="173"/>
      <c r="S6" s="175"/>
      <c r="T6" s="175"/>
      <c r="U6" s="175"/>
      <c r="V6" s="175"/>
      <c r="W6" s="175"/>
    </row>
    <row r="7" spans="1:23" ht="18.75" customHeight="1">
      <c r="A7" s="166"/>
      <c r="B7" s="115"/>
      <c r="C7" s="166"/>
      <c r="D7" s="166"/>
      <c r="E7" s="148"/>
      <c r="F7" s="148"/>
      <c r="G7" s="148"/>
      <c r="H7" s="148"/>
      <c r="I7" s="115"/>
      <c r="J7" s="21" t="s">
        <v>58</v>
      </c>
      <c r="K7" s="21" t="s">
        <v>292</v>
      </c>
      <c r="L7" s="148"/>
      <c r="M7" s="148"/>
      <c r="N7" s="148"/>
      <c r="O7" s="148"/>
      <c r="P7" s="148"/>
      <c r="Q7" s="148"/>
      <c r="R7" s="148"/>
      <c r="S7" s="148"/>
      <c r="T7" s="148"/>
      <c r="U7" s="115"/>
      <c r="V7" s="148"/>
      <c r="W7" s="148"/>
    </row>
    <row r="8" spans="1:23" ht="18.75" customHeight="1">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c r="R8" s="60">
        <v>18</v>
      </c>
      <c r="S8" s="60">
        <v>19</v>
      </c>
      <c r="T8" s="60">
        <v>20</v>
      </c>
      <c r="U8" s="60">
        <v>21</v>
      </c>
      <c r="V8" s="60">
        <v>22</v>
      </c>
      <c r="W8" s="60">
        <v>23</v>
      </c>
    </row>
    <row r="9" spans="1:23" ht="18.75" customHeight="1">
      <c r="A9" s="9"/>
      <c r="B9" s="9"/>
      <c r="C9" s="9" t="s">
        <v>293</v>
      </c>
      <c r="D9" s="9"/>
      <c r="E9" s="9"/>
      <c r="F9" s="9"/>
      <c r="G9" s="9"/>
      <c r="H9" s="9"/>
      <c r="I9" s="11">
        <v>50034</v>
      </c>
      <c r="J9" s="11">
        <v>50034</v>
      </c>
      <c r="K9" s="11">
        <v>50034</v>
      </c>
      <c r="L9" s="11"/>
      <c r="M9" s="11"/>
      <c r="N9" s="11"/>
      <c r="O9" s="11"/>
      <c r="P9" s="11"/>
      <c r="Q9" s="11"/>
      <c r="R9" s="11"/>
      <c r="S9" s="11"/>
      <c r="T9" s="11"/>
      <c r="U9" s="11"/>
      <c r="V9" s="11"/>
      <c r="W9" s="11"/>
    </row>
    <row r="10" spans="1:23" ht="18.75" customHeight="1">
      <c r="A10" s="61" t="s">
        <v>294</v>
      </c>
      <c r="B10" s="61" t="s">
        <v>295</v>
      </c>
      <c r="C10" s="9" t="s">
        <v>293</v>
      </c>
      <c r="D10" s="61" t="s">
        <v>71</v>
      </c>
      <c r="E10" s="61" t="s">
        <v>108</v>
      </c>
      <c r="F10" s="61" t="s">
        <v>109</v>
      </c>
      <c r="G10" s="61" t="s">
        <v>252</v>
      </c>
      <c r="H10" s="61" t="s">
        <v>253</v>
      </c>
      <c r="I10" s="11">
        <v>50034</v>
      </c>
      <c r="J10" s="11">
        <v>50034</v>
      </c>
      <c r="K10" s="11">
        <v>50034</v>
      </c>
      <c r="L10" s="11"/>
      <c r="M10" s="11"/>
      <c r="N10" s="11"/>
      <c r="O10" s="11"/>
      <c r="P10" s="11"/>
      <c r="Q10" s="11"/>
      <c r="R10" s="11"/>
      <c r="S10" s="11"/>
      <c r="T10" s="11"/>
      <c r="U10" s="11"/>
      <c r="V10" s="11"/>
      <c r="W10" s="11"/>
    </row>
    <row r="11" spans="1:23" ht="18.75" customHeight="1">
      <c r="A11" s="12"/>
      <c r="B11" s="12"/>
      <c r="C11" s="9" t="s">
        <v>296</v>
      </c>
      <c r="D11" s="12"/>
      <c r="E11" s="12"/>
      <c r="F11" s="12"/>
      <c r="G11" s="12"/>
      <c r="H11" s="12"/>
      <c r="I11" s="11">
        <v>20000</v>
      </c>
      <c r="J11" s="11">
        <v>20000</v>
      </c>
      <c r="K11" s="11">
        <v>20000</v>
      </c>
      <c r="L11" s="11"/>
      <c r="M11" s="11"/>
      <c r="N11" s="11"/>
      <c r="O11" s="11"/>
      <c r="P11" s="11"/>
      <c r="Q11" s="11"/>
      <c r="R11" s="11"/>
      <c r="S11" s="11"/>
      <c r="T11" s="11"/>
      <c r="U11" s="11"/>
      <c r="V11" s="11"/>
      <c r="W11" s="11"/>
    </row>
    <row r="12" spans="1:23" ht="18.75" customHeight="1">
      <c r="A12" s="61" t="s">
        <v>294</v>
      </c>
      <c r="B12" s="61" t="s">
        <v>297</v>
      </c>
      <c r="C12" s="9" t="s">
        <v>296</v>
      </c>
      <c r="D12" s="61" t="s">
        <v>71</v>
      </c>
      <c r="E12" s="61" t="s">
        <v>120</v>
      </c>
      <c r="F12" s="61" t="s">
        <v>121</v>
      </c>
      <c r="G12" s="61" t="s">
        <v>250</v>
      </c>
      <c r="H12" s="61" t="s">
        <v>251</v>
      </c>
      <c r="I12" s="11">
        <v>20000</v>
      </c>
      <c r="J12" s="11">
        <v>20000</v>
      </c>
      <c r="K12" s="11">
        <v>20000</v>
      </c>
      <c r="L12" s="11"/>
      <c r="M12" s="11"/>
      <c r="N12" s="11"/>
      <c r="O12" s="11"/>
      <c r="P12" s="11"/>
      <c r="Q12" s="11"/>
      <c r="R12" s="11"/>
      <c r="S12" s="11"/>
      <c r="T12" s="11"/>
      <c r="U12" s="11"/>
      <c r="V12" s="11"/>
      <c r="W12" s="11"/>
    </row>
    <row r="13" spans="1:23" ht="18.75" customHeight="1">
      <c r="A13" s="12"/>
      <c r="B13" s="12"/>
      <c r="C13" s="9" t="s">
        <v>298</v>
      </c>
      <c r="D13" s="12"/>
      <c r="E13" s="12"/>
      <c r="F13" s="12"/>
      <c r="G13" s="12"/>
      <c r="H13" s="12"/>
      <c r="I13" s="11">
        <v>300000</v>
      </c>
      <c r="J13" s="11">
        <v>300000</v>
      </c>
      <c r="K13" s="11">
        <v>300000</v>
      </c>
      <c r="L13" s="11"/>
      <c r="M13" s="11"/>
      <c r="N13" s="11"/>
      <c r="O13" s="11"/>
      <c r="P13" s="11"/>
      <c r="Q13" s="11"/>
      <c r="R13" s="11"/>
      <c r="S13" s="11"/>
      <c r="T13" s="11"/>
      <c r="U13" s="11"/>
      <c r="V13" s="11"/>
      <c r="W13" s="11"/>
    </row>
    <row r="14" spans="1:23" ht="18.75" customHeight="1">
      <c r="A14" s="61" t="s">
        <v>294</v>
      </c>
      <c r="B14" s="61" t="s">
        <v>299</v>
      </c>
      <c r="C14" s="9" t="s">
        <v>298</v>
      </c>
      <c r="D14" s="61" t="s">
        <v>71</v>
      </c>
      <c r="E14" s="61" t="s">
        <v>112</v>
      </c>
      <c r="F14" s="61" t="s">
        <v>113</v>
      </c>
      <c r="G14" s="61" t="s">
        <v>300</v>
      </c>
      <c r="H14" s="61" t="s">
        <v>301</v>
      </c>
      <c r="I14" s="11">
        <v>190000</v>
      </c>
      <c r="J14" s="11">
        <v>190000</v>
      </c>
      <c r="K14" s="11">
        <v>190000</v>
      </c>
      <c r="L14" s="11"/>
      <c r="M14" s="11"/>
      <c r="N14" s="11"/>
      <c r="O14" s="11"/>
      <c r="P14" s="11"/>
      <c r="Q14" s="11"/>
      <c r="R14" s="11"/>
      <c r="S14" s="11"/>
      <c r="T14" s="11"/>
      <c r="U14" s="11"/>
      <c r="V14" s="11"/>
      <c r="W14" s="11"/>
    </row>
    <row r="15" spans="1:23" ht="18.75" customHeight="1">
      <c r="A15" s="61" t="s">
        <v>294</v>
      </c>
      <c r="B15" s="61" t="s">
        <v>299</v>
      </c>
      <c r="C15" s="9" t="s">
        <v>298</v>
      </c>
      <c r="D15" s="61" t="s">
        <v>71</v>
      </c>
      <c r="E15" s="61" t="s">
        <v>112</v>
      </c>
      <c r="F15" s="61" t="s">
        <v>113</v>
      </c>
      <c r="G15" s="61" t="s">
        <v>270</v>
      </c>
      <c r="H15" s="61" t="s">
        <v>269</v>
      </c>
      <c r="I15" s="11">
        <v>40000</v>
      </c>
      <c r="J15" s="11">
        <v>40000</v>
      </c>
      <c r="K15" s="11">
        <v>40000</v>
      </c>
      <c r="L15" s="11"/>
      <c r="M15" s="11"/>
      <c r="N15" s="11"/>
      <c r="O15" s="11"/>
      <c r="P15" s="11"/>
      <c r="Q15" s="11"/>
      <c r="R15" s="11"/>
      <c r="S15" s="11"/>
      <c r="T15" s="11"/>
      <c r="U15" s="11"/>
      <c r="V15" s="11"/>
      <c r="W15" s="11"/>
    </row>
    <row r="16" spans="1:23" ht="18.75" customHeight="1">
      <c r="A16" s="61" t="s">
        <v>294</v>
      </c>
      <c r="B16" s="61" t="s">
        <v>299</v>
      </c>
      <c r="C16" s="9" t="s">
        <v>298</v>
      </c>
      <c r="D16" s="61" t="s">
        <v>71</v>
      </c>
      <c r="E16" s="61" t="s">
        <v>112</v>
      </c>
      <c r="F16" s="61" t="s">
        <v>113</v>
      </c>
      <c r="G16" s="61" t="s">
        <v>284</v>
      </c>
      <c r="H16" s="61" t="s">
        <v>285</v>
      </c>
      <c r="I16" s="11">
        <v>70000</v>
      </c>
      <c r="J16" s="11">
        <v>70000</v>
      </c>
      <c r="K16" s="11">
        <v>70000</v>
      </c>
      <c r="L16" s="11"/>
      <c r="M16" s="11"/>
      <c r="N16" s="11"/>
      <c r="O16" s="11"/>
      <c r="P16" s="11"/>
      <c r="Q16" s="11"/>
      <c r="R16" s="11"/>
      <c r="S16" s="11"/>
      <c r="T16" s="11"/>
      <c r="U16" s="11"/>
      <c r="V16" s="11"/>
      <c r="W16" s="11"/>
    </row>
    <row r="17" spans="1:23" ht="18.75" customHeight="1">
      <c r="A17" s="12"/>
      <c r="B17" s="12"/>
      <c r="C17" s="9" t="s">
        <v>302</v>
      </c>
      <c r="D17" s="12"/>
      <c r="E17" s="12"/>
      <c r="F17" s="12"/>
      <c r="G17" s="12"/>
      <c r="H17" s="12"/>
      <c r="I17" s="11">
        <v>20000</v>
      </c>
      <c r="J17" s="11">
        <v>20000</v>
      </c>
      <c r="K17" s="11">
        <v>20000</v>
      </c>
      <c r="L17" s="11"/>
      <c r="M17" s="11"/>
      <c r="N17" s="11"/>
      <c r="O17" s="11"/>
      <c r="P17" s="11"/>
      <c r="Q17" s="11"/>
      <c r="R17" s="11"/>
      <c r="S17" s="11"/>
      <c r="T17" s="11"/>
      <c r="U17" s="11"/>
      <c r="V17" s="11"/>
      <c r="W17" s="11"/>
    </row>
    <row r="18" spans="1:23" ht="18.75" customHeight="1">
      <c r="A18" s="61" t="s">
        <v>294</v>
      </c>
      <c r="B18" s="61" t="s">
        <v>303</v>
      </c>
      <c r="C18" s="9" t="s">
        <v>302</v>
      </c>
      <c r="D18" s="61" t="s">
        <v>71</v>
      </c>
      <c r="E18" s="61" t="s">
        <v>118</v>
      </c>
      <c r="F18" s="61" t="s">
        <v>119</v>
      </c>
      <c r="G18" s="61" t="s">
        <v>252</v>
      </c>
      <c r="H18" s="61" t="s">
        <v>253</v>
      </c>
      <c r="I18" s="11">
        <v>20000</v>
      </c>
      <c r="J18" s="11">
        <v>20000</v>
      </c>
      <c r="K18" s="11">
        <v>20000</v>
      </c>
      <c r="L18" s="11"/>
      <c r="M18" s="11"/>
      <c r="N18" s="11"/>
      <c r="O18" s="11"/>
      <c r="P18" s="11"/>
      <c r="Q18" s="11"/>
      <c r="R18" s="11"/>
      <c r="S18" s="11"/>
      <c r="T18" s="11"/>
      <c r="U18" s="11"/>
      <c r="V18" s="11"/>
      <c r="W18" s="11"/>
    </row>
    <row r="19" spans="1:23" ht="18.75" customHeight="1">
      <c r="A19" s="12"/>
      <c r="B19" s="12"/>
      <c r="C19" s="9" t="s">
        <v>304</v>
      </c>
      <c r="D19" s="12"/>
      <c r="E19" s="12"/>
      <c r="F19" s="12"/>
      <c r="G19" s="12"/>
      <c r="H19" s="12"/>
      <c r="I19" s="11">
        <v>10000</v>
      </c>
      <c r="J19" s="11">
        <v>10000</v>
      </c>
      <c r="K19" s="11">
        <v>10000</v>
      </c>
      <c r="L19" s="11"/>
      <c r="M19" s="11"/>
      <c r="N19" s="11"/>
      <c r="O19" s="11"/>
      <c r="P19" s="11"/>
      <c r="Q19" s="11"/>
      <c r="R19" s="11"/>
      <c r="S19" s="11"/>
      <c r="T19" s="11"/>
      <c r="U19" s="11"/>
      <c r="V19" s="11"/>
      <c r="W19" s="11"/>
    </row>
    <row r="20" spans="1:23" ht="18.75" customHeight="1">
      <c r="A20" s="61" t="s">
        <v>294</v>
      </c>
      <c r="B20" s="61" t="s">
        <v>305</v>
      </c>
      <c r="C20" s="9" t="s">
        <v>304</v>
      </c>
      <c r="D20" s="61" t="s">
        <v>71</v>
      </c>
      <c r="E20" s="61" t="s">
        <v>110</v>
      </c>
      <c r="F20" s="61" t="s">
        <v>111</v>
      </c>
      <c r="G20" s="61" t="s">
        <v>252</v>
      </c>
      <c r="H20" s="61" t="s">
        <v>253</v>
      </c>
      <c r="I20" s="11">
        <v>10000</v>
      </c>
      <c r="J20" s="11">
        <v>10000</v>
      </c>
      <c r="K20" s="11">
        <v>10000</v>
      </c>
      <c r="L20" s="11"/>
      <c r="M20" s="11"/>
      <c r="N20" s="11"/>
      <c r="O20" s="11"/>
      <c r="P20" s="11"/>
      <c r="Q20" s="11"/>
      <c r="R20" s="11"/>
      <c r="S20" s="11"/>
      <c r="T20" s="11"/>
      <c r="U20" s="11"/>
      <c r="V20" s="11"/>
      <c r="W20" s="11"/>
    </row>
    <row r="21" spans="1:23" ht="18.75" customHeight="1">
      <c r="A21" s="12"/>
      <c r="B21" s="12"/>
      <c r="C21" s="9" t="s">
        <v>306</v>
      </c>
      <c r="D21" s="12"/>
      <c r="E21" s="12"/>
      <c r="F21" s="12"/>
      <c r="G21" s="12"/>
      <c r="H21" s="12"/>
      <c r="I21" s="11">
        <v>750000</v>
      </c>
      <c r="J21" s="11">
        <v>750000</v>
      </c>
      <c r="K21" s="11">
        <v>750000</v>
      </c>
      <c r="L21" s="11"/>
      <c r="M21" s="11"/>
      <c r="N21" s="11"/>
      <c r="O21" s="11"/>
      <c r="P21" s="11"/>
      <c r="Q21" s="11"/>
      <c r="R21" s="11"/>
      <c r="S21" s="11"/>
      <c r="T21" s="11"/>
      <c r="U21" s="11"/>
      <c r="V21" s="11"/>
      <c r="W21" s="11"/>
    </row>
    <row r="22" spans="1:23" ht="18.75" customHeight="1">
      <c r="A22" s="61" t="s">
        <v>294</v>
      </c>
      <c r="B22" s="61" t="s">
        <v>307</v>
      </c>
      <c r="C22" s="9" t="s">
        <v>306</v>
      </c>
      <c r="D22" s="61" t="s">
        <v>71</v>
      </c>
      <c r="E22" s="61" t="s">
        <v>108</v>
      </c>
      <c r="F22" s="61" t="s">
        <v>109</v>
      </c>
      <c r="G22" s="61" t="s">
        <v>308</v>
      </c>
      <c r="H22" s="61" t="s">
        <v>309</v>
      </c>
      <c r="I22" s="11">
        <v>750000</v>
      </c>
      <c r="J22" s="11">
        <v>750000</v>
      </c>
      <c r="K22" s="11">
        <v>750000</v>
      </c>
      <c r="L22" s="11"/>
      <c r="M22" s="11"/>
      <c r="N22" s="11"/>
      <c r="O22" s="11"/>
      <c r="P22" s="11"/>
      <c r="Q22" s="11"/>
      <c r="R22" s="11"/>
      <c r="S22" s="11"/>
      <c r="T22" s="11"/>
      <c r="U22" s="11"/>
      <c r="V22" s="11"/>
      <c r="W22" s="11"/>
    </row>
    <row r="23" spans="1:23" ht="18.75" customHeight="1">
      <c r="A23" s="12"/>
      <c r="B23" s="12"/>
      <c r="C23" s="9" t="s">
        <v>310</v>
      </c>
      <c r="D23" s="12"/>
      <c r="E23" s="12"/>
      <c r="F23" s="12"/>
      <c r="G23" s="12"/>
      <c r="H23" s="12"/>
      <c r="I23" s="11">
        <v>20000</v>
      </c>
      <c r="J23" s="11">
        <v>20000</v>
      </c>
      <c r="K23" s="11">
        <v>20000</v>
      </c>
      <c r="L23" s="11"/>
      <c r="M23" s="11"/>
      <c r="N23" s="11"/>
      <c r="O23" s="11"/>
      <c r="P23" s="11"/>
      <c r="Q23" s="11"/>
      <c r="R23" s="11"/>
      <c r="S23" s="11"/>
      <c r="T23" s="11"/>
      <c r="U23" s="11"/>
      <c r="V23" s="11"/>
      <c r="W23" s="11"/>
    </row>
    <row r="24" spans="1:23" ht="18.75" customHeight="1">
      <c r="A24" s="61" t="s">
        <v>294</v>
      </c>
      <c r="B24" s="61" t="s">
        <v>311</v>
      </c>
      <c r="C24" s="9" t="s">
        <v>310</v>
      </c>
      <c r="D24" s="61" t="s">
        <v>71</v>
      </c>
      <c r="E24" s="61" t="s">
        <v>116</v>
      </c>
      <c r="F24" s="61" t="s">
        <v>117</v>
      </c>
      <c r="G24" s="61" t="s">
        <v>250</v>
      </c>
      <c r="H24" s="61" t="s">
        <v>251</v>
      </c>
      <c r="I24" s="11">
        <v>20000</v>
      </c>
      <c r="J24" s="11">
        <v>20000</v>
      </c>
      <c r="K24" s="11">
        <v>20000</v>
      </c>
      <c r="L24" s="11"/>
      <c r="M24" s="11"/>
      <c r="N24" s="11"/>
      <c r="O24" s="11"/>
      <c r="P24" s="11"/>
      <c r="Q24" s="11"/>
      <c r="R24" s="11"/>
      <c r="S24" s="11"/>
      <c r="T24" s="11"/>
      <c r="U24" s="11"/>
      <c r="V24" s="11"/>
      <c r="W24" s="11"/>
    </row>
    <row r="25" spans="1:23" ht="18.75" customHeight="1">
      <c r="A25" s="12"/>
      <c r="B25" s="12"/>
      <c r="C25" s="9" t="s">
        <v>312</v>
      </c>
      <c r="D25" s="12"/>
      <c r="E25" s="12"/>
      <c r="F25" s="12"/>
      <c r="G25" s="12"/>
      <c r="H25" s="12"/>
      <c r="I25" s="11">
        <v>120000</v>
      </c>
      <c r="J25" s="11">
        <v>120000</v>
      </c>
      <c r="K25" s="11">
        <v>120000</v>
      </c>
      <c r="L25" s="11"/>
      <c r="M25" s="11"/>
      <c r="N25" s="11"/>
      <c r="O25" s="11"/>
      <c r="P25" s="11"/>
      <c r="Q25" s="11"/>
      <c r="R25" s="11"/>
      <c r="S25" s="11"/>
      <c r="T25" s="11"/>
      <c r="U25" s="11"/>
      <c r="V25" s="11"/>
      <c r="W25" s="11"/>
    </row>
    <row r="26" spans="1:23" ht="18.75" customHeight="1">
      <c r="A26" s="61" t="s">
        <v>313</v>
      </c>
      <c r="B26" s="61" t="s">
        <v>314</v>
      </c>
      <c r="C26" s="9" t="s">
        <v>312</v>
      </c>
      <c r="D26" s="61" t="s">
        <v>71</v>
      </c>
      <c r="E26" s="61" t="s">
        <v>110</v>
      </c>
      <c r="F26" s="61" t="s">
        <v>111</v>
      </c>
      <c r="G26" s="61" t="s">
        <v>300</v>
      </c>
      <c r="H26" s="61" t="s">
        <v>301</v>
      </c>
      <c r="I26" s="11">
        <v>120000</v>
      </c>
      <c r="J26" s="11">
        <v>120000</v>
      </c>
      <c r="K26" s="11">
        <v>120000</v>
      </c>
      <c r="L26" s="11"/>
      <c r="M26" s="11"/>
      <c r="N26" s="11"/>
      <c r="O26" s="11"/>
      <c r="P26" s="11"/>
      <c r="Q26" s="11"/>
      <c r="R26" s="11"/>
      <c r="S26" s="11"/>
      <c r="T26" s="11"/>
      <c r="U26" s="11"/>
      <c r="V26" s="11"/>
      <c r="W26" s="11"/>
    </row>
    <row r="27" spans="1:23" ht="18.75" customHeight="1">
      <c r="A27" s="12"/>
      <c r="B27" s="12"/>
      <c r="C27" s="9" t="s">
        <v>315</v>
      </c>
      <c r="D27" s="12"/>
      <c r="E27" s="12"/>
      <c r="F27" s="12"/>
      <c r="G27" s="12"/>
      <c r="H27" s="12"/>
      <c r="I27" s="11">
        <v>20000</v>
      </c>
      <c r="J27" s="11">
        <v>20000</v>
      </c>
      <c r="K27" s="11">
        <v>20000</v>
      </c>
      <c r="L27" s="11"/>
      <c r="M27" s="11"/>
      <c r="N27" s="11"/>
      <c r="O27" s="11"/>
      <c r="P27" s="11"/>
      <c r="Q27" s="11"/>
      <c r="R27" s="11"/>
      <c r="S27" s="11"/>
      <c r="T27" s="11"/>
      <c r="U27" s="11"/>
      <c r="V27" s="11"/>
      <c r="W27" s="11"/>
    </row>
    <row r="28" spans="1:23" ht="18.75" customHeight="1">
      <c r="A28" s="61" t="s">
        <v>313</v>
      </c>
      <c r="B28" s="61" t="s">
        <v>316</v>
      </c>
      <c r="C28" s="9" t="s">
        <v>315</v>
      </c>
      <c r="D28" s="61" t="s">
        <v>71</v>
      </c>
      <c r="E28" s="61" t="s">
        <v>114</v>
      </c>
      <c r="F28" s="61" t="s">
        <v>115</v>
      </c>
      <c r="G28" s="61" t="s">
        <v>252</v>
      </c>
      <c r="H28" s="61" t="s">
        <v>253</v>
      </c>
      <c r="I28" s="11">
        <v>10000</v>
      </c>
      <c r="J28" s="11">
        <v>10000</v>
      </c>
      <c r="K28" s="11">
        <v>10000</v>
      </c>
      <c r="L28" s="11"/>
      <c r="M28" s="11"/>
      <c r="N28" s="11"/>
      <c r="O28" s="11"/>
      <c r="P28" s="11"/>
      <c r="Q28" s="11"/>
      <c r="R28" s="11"/>
      <c r="S28" s="11"/>
      <c r="T28" s="11"/>
      <c r="U28" s="11"/>
      <c r="V28" s="11"/>
      <c r="W28" s="11"/>
    </row>
    <row r="29" spans="1:23" ht="18.75" customHeight="1">
      <c r="A29" s="61" t="s">
        <v>313</v>
      </c>
      <c r="B29" s="61" t="s">
        <v>316</v>
      </c>
      <c r="C29" s="9" t="s">
        <v>315</v>
      </c>
      <c r="D29" s="61" t="s">
        <v>71</v>
      </c>
      <c r="E29" s="61" t="s">
        <v>114</v>
      </c>
      <c r="F29" s="61" t="s">
        <v>115</v>
      </c>
      <c r="G29" s="61" t="s">
        <v>250</v>
      </c>
      <c r="H29" s="61" t="s">
        <v>251</v>
      </c>
      <c r="I29" s="11">
        <v>10000</v>
      </c>
      <c r="J29" s="11">
        <v>10000</v>
      </c>
      <c r="K29" s="11">
        <v>10000</v>
      </c>
      <c r="L29" s="11"/>
      <c r="M29" s="11"/>
      <c r="N29" s="11"/>
      <c r="O29" s="11"/>
      <c r="P29" s="11"/>
      <c r="Q29" s="11"/>
      <c r="R29" s="11"/>
      <c r="S29" s="11"/>
      <c r="T29" s="11"/>
      <c r="U29" s="11"/>
      <c r="V29" s="11"/>
      <c r="W29" s="11"/>
    </row>
    <row r="30" spans="1:23" ht="18.75" customHeight="1">
      <c r="A30" s="169" t="s">
        <v>130</v>
      </c>
      <c r="B30" s="184"/>
      <c r="C30" s="184"/>
      <c r="D30" s="184"/>
      <c r="E30" s="184"/>
      <c r="F30" s="184"/>
      <c r="G30" s="184"/>
      <c r="H30" s="185"/>
      <c r="I30" s="11">
        <v>1310034</v>
      </c>
      <c r="J30" s="11">
        <v>1310034</v>
      </c>
      <c r="K30" s="11">
        <v>1310034</v>
      </c>
      <c r="L30" s="11"/>
      <c r="M30" s="11"/>
      <c r="N30" s="11"/>
      <c r="O30" s="11"/>
      <c r="P30" s="11"/>
      <c r="Q30" s="11"/>
      <c r="R30" s="11"/>
      <c r="S30" s="11"/>
      <c r="T30" s="11"/>
      <c r="U30" s="11"/>
      <c r="V30" s="11"/>
      <c r="W30" s="11"/>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30:H30"/>
    <mergeCell ref="A4:A7"/>
    <mergeCell ref="B4:B7"/>
    <mergeCell ref="C4:C7"/>
    <mergeCell ref="D4:D7"/>
    <mergeCell ref="E4:E7"/>
    <mergeCell ref="F4:F7"/>
    <mergeCell ref="G4:G7"/>
    <mergeCell ref="H4:H7"/>
  </mergeCells>
  <phoneticPr fontId="31" type="noConversion"/>
  <printOptions horizontalCentered="1"/>
  <pageMargins left="0.39" right="0.39" top="0.57999999999999996" bottom="0.57999999999999996" header="0.5" footer="0.5"/>
  <pageSetup paperSize="9"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J77"/>
  <sheetViews>
    <sheetView showZeros="0" tabSelected="1" topLeftCell="B12" workbookViewId="0">
      <selection activeCell="E25" sqref="E25"/>
    </sheetView>
  </sheetViews>
  <sheetFormatPr defaultColWidth="9.140625" defaultRowHeight="12" customHeight="1"/>
  <cols>
    <col min="1" max="1" width="34.28515625" customWidth="1"/>
    <col min="2" max="2" width="48" customWidth="1"/>
    <col min="3" max="5" width="18.28515625" customWidth="1"/>
    <col min="6" max="6" width="12" customWidth="1"/>
    <col min="7" max="7" width="17" customWidth="1"/>
    <col min="8" max="9" width="12" customWidth="1"/>
    <col min="10" max="10" width="27.5703125" customWidth="1"/>
  </cols>
  <sheetData>
    <row r="1" spans="1:10" ht="15" customHeight="1">
      <c r="J1" s="43" t="s">
        <v>317</v>
      </c>
    </row>
    <row r="2" spans="1:10" ht="36.75" customHeight="1">
      <c r="A2" s="108" t="str">
        <f>"2025"&amp;"年部门项目支出绩效目标表"</f>
        <v>2025年部门项目支出绩效目标表</v>
      </c>
      <c r="B2" s="176"/>
      <c r="C2" s="176"/>
      <c r="D2" s="176"/>
      <c r="E2" s="176"/>
      <c r="F2" s="163"/>
      <c r="G2" s="176"/>
      <c r="H2" s="163"/>
      <c r="I2" s="163"/>
      <c r="J2" s="176"/>
    </row>
    <row r="3" spans="1:10" ht="18.75" customHeight="1">
      <c r="A3" s="150" t="str">
        <f>"单位名称："&amp;"永德县水务局"</f>
        <v>单位名称：永德县水务局</v>
      </c>
      <c r="B3" s="193"/>
      <c r="C3" s="193"/>
      <c r="D3" s="193"/>
      <c r="E3" s="193"/>
      <c r="F3" s="194"/>
      <c r="G3" s="193"/>
      <c r="H3" s="194"/>
    </row>
    <row r="4" spans="1:10" ht="18.75" customHeight="1">
      <c r="A4" s="21" t="s">
        <v>318</v>
      </c>
      <c r="B4" s="21" t="s">
        <v>319</v>
      </c>
      <c r="C4" s="21" t="s">
        <v>320</v>
      </c>
      <c r="D4" s="21" t="s">
        <v>321</v>
      </c>
      <c r="E4" s="21" t="s">
        <v>322</v>
      </c>
      <c r="F4" s="24" t="s">
        <v>323</v>
      </c>
      <c r="G4" s="21" t="s">
        <v>324</v>
      </c>
      <c r="H4" s="24" t="s">
        <v>325</v>
      </c>
      <c r="I4" s="24" t="s">
        <v>326</v>
      </c>
      <c r="J4" s="21" t="s">
        <v>327</v>
      </c>
    </row>
    <row r="5" spans="1:10" ht="18.75" customHeight="1">
      <c r="A5" s="58">
        <v>1</v>
      </c>
      <c r="B5" s="58">
        <v>2</v>
      </c>
      <c r="C5" s="58">
        <v>3</v>
      </c>
      <c r="D5" s="58">
        <v>4</v>
      </c>
      <c r="E5" s="58">
        <v>5</v>
      </c>
      <c r="F5" s="58">
        <v>6</v>
      </c>
      <c r="G5" s="58">
        <v>7</v>
      </c>
      <c r="H5" s="58">
        <v>8</v>
      </c>
      <c r="I5" s="58">
        <v>9</v>
      </c>
      <c r="J5" s="58">
        <v>10</v>
      </c>
    </row>
    <row r="6" spans="1:10" ht="18.75" customHeight="1">
      <c r="A6" s="17" t="s">
        <v>71</v>
      </c>
      <c r="B6" s="22"/>
      <c r="C6" s="22"/>
      <c r="D6" s="22"/>
      <c r="E6" s="25"/>
      <c r="F6" s="26"/>
      <c r="G6" s="25"/>
      <c r="H6" s="26"/>
      <c r="I6" s="26"/>
      <c r="J6" s="25"/>
    </row>
    <row r="7" spans="1:10" ht="18.75" customHeight="1">
      <c r="A7" s="189" t="s">
        <v>302</v>
      </c>
      <c r="B7" s="190" t="s">
        <v>328</v>
      </c>
      <c r="C7" s="9" t="s">
        <v>329</v>
      </c>
      <c r="D7" s="9" t="s">
        <v>330</v>
      </c>
      <c r="E7" s="17" t="s">
        <v>331</v>
      </c>
      <c r="F7" s="9" t="s">
        <v>332</v>
      </c>
      <c r="G7" s="17" t="s">
        <v>333</v>
      </c>
      <c r="H7" s="9" t="s">
        <v>334</v>
      </c>
      <c r="I7" s="9" t="s">
        <v>335</v>
      </c>
      <c r="J7" s="17" t="s">
        <v>336</v>
      </c>
    </row>
    <row r="8" spans="1:10" ht="18.75" customHeight="1">
      <c r="A8" s="189" t="s">
        <v>302</v>
      </c>
      <c r="B8" s="191"/>
      <c r="C8" s="9" t="s">
        <v>329</v>
      </c>
      <c r="D8" s="9" t="s">
        <v>337</v>
      </c>
      <c r="E8" s="17" t="s">
        <v>338</v>
      </c>
      <c r="F8" s="9" t="s">
        <v>332</v>
      </c>
      <c r="G8" s="17" t="s">
        <v>333</v>
      </c>
      <c r="H8" s="9" t="s">
        <v>339</v>
      </c>
      <c r="I8" s="9" t="s">
        <v>335</v>
      </c>
      <c r="J8" s="17" t="s">
        <v>340</v>
      </c>
    </row>
    <row r="9" spans="1:10" ht="18.75" customHeight="1">
      <c r="A9" s="189" t="s">
        <v>302</v>
      </c>
      <c r="B9" s="191"/>
      <c r="C9" s="9" t="s">
        <v>329</v>
      </c>
      <c r="D9" s="9" t="s">
        <v>341</v>
      </c>
      <c r="E9" s="17" t="s">
        <v>342</v>
      </c>
      <c r="F9" s="9" t="s">
        <v>332</v>
      </c>
      <c r="G9" s="17" t="s">
        <v>173</v>
      </c>
      <c r="H9" s="9" t="s">
        <v>343</v>
      </c>
      <c r="I9" s="9" t="s">
        <v>335</v>
      </c>
      <c r="J9" s="17" t="s">
        <v>344</v>
      </c>
    </row>
    <row r="10" spans="1:10" ht="18.75" customHeight="1">
      <c r="A10" s="189" t="s">
        <v>302</v>
      </c>
      <c r="B10" s="191"/>
      <c r="C10" s="9" t="s">
        <v>345</v>
      </c>
      <c r="D10" s="9" t="s">
        <v>346</v>
      </c>
      <c r="E10" s="17" t="s">
        <v>347</v>
      </c>
      <c r="F10" s="9" t="s">
        <v>332</v>
      </c>
      <c r="G10" s="17" t="s">
        <v>348</v>
      </c>
      <c r="H10" s="9" t="s">
        <v>348</v>
      </c>
      <c r="I10" s="9" t="s">
        <v>335</v>
      </c>
      <c r="J10" s="17" t="s">
        <v>349</v>
      </c>
    </row>
    <row r="11" spans="1:10" ht="18.75" customHeight="1">
      <c r="A11" s="189" t="s">
        <v>302</v>
      </c>
      <c r="B11" s="192"/>
      <c r="C11" s="9" t="s">
        <v>350</v>
      </c>
      <c r="D11" s="9" t="s">
        <v>351</v>
      </c>
      <c r="E11" s="17" t="s">
        <v>352</v>
      </c>
      <c r="F11" s="9" t="s">
        <v>353</v>
      </c>
      <c r="G11" s="17" t="s">
        <v>354</v>
      </c>
      <c r="H11" s="9" t="s">
        <v>355</v>
      </c>
      <c r="I11" s="9" t="s">
        <v>356</v>
      </c>
      <c r="J11" s="17" t="s">
        <v>357</v>
      </c>
    </row>
    <row r="12" spans="1:10" ht="18.75" customHeight="1">
      <c r="A12" s="189" t="s">
        <v>315</v>
      </c>
      <c r="B12" s="190" t="s">
        <v>358</v>
      </c>
      <c r="C12" s="9" t="s">
        <v>329</v>
      </c>
      <c r="D12" s="9" t="s">
        <v>330</v>
      </c>
      <c r="E12" s="17" t="s">
        <v>359</v>
      </c>
      <c r="F12" s="9" t="s">
        <v>332</v>
      </c>
      <c r="G12" s="17" t="s">
        <v>360</v>
      </c>
      <c r="H12" s="9" t="s">
        <v>361</v>
      </c>
      <c r="I12" s="9" t="s">
        <v>335</v>
      </c>
      <c r="J12" s="17" t="s">
        <v>362</v>
      </c>
    </row>
    <row r="13" spans="1:10" ht="18.75" customHeight="1">
      <c r="A13" s="189" t="s">
        <v>315</v>
      </c>
      <c r="B13" s="191"/>
      <c r="C13" s="9" t="s">
        <v>329</v>
      </c>
      <c r="D13" s="9" t="s">
        <v>330</v>
      </c>
      <c r="E13" s="17" t="s">
        <v>363</v>
      </c>
      <c r="F13" s="9" t="s">
        <v>353</v>
      </c>
      <c r="G13" s="17" t="s">
        <v>175</v>
      </c>
      <c r="H13" s="9" t="s">
        <v>364</v>
      </c>
      <c r="I13" s="9" t="s">
        <v>335</v>
      </c>
      <c r="J13" s="17" t="s">
        <v>365</v>
      </c>
    </row>
    <row r="14" spans="1:10" ht="18.75" customHeight="1">
      <c r="A14" s="189" t="s">
        <v>315</v>
      </c>
      <c r="B14" s="191"/>
      <c r="C14" s="9" t="s">
        <v>329</v>
      </c>
      <c r="D14" s="9" t="s">
        <v>330</v>
      </c>
      <c r="E14" s="17" t="s">
        <v>366</v>
      </c>
      <c r="F14" s="9" t="s">
        <v>332</v>
      </c>
      <c r="G14" s="17" t="s">
        <v>333</v>
      </c>
      <c r="H14" s="9" t="s">
        <v>367</v>
      </c>
      <c r="I14" s="9" t="s">
        <v>335</v>
      </c>
      <c r="J14" s="17" t="s">
        <v>368</v>
      </c>
    </row>
    <row r="15" spans="1:10" ht="18.75" customHeight="1">
      <c r="A15" s="189" t="s">
        <v>315</v>
      </c>
      <c r="B15" s="191"/>
      <c r="C15" s="9" t="s">
        <v>329</v>
      </c>
      <c r="D15" s="9" t="s">
        <v>330</v>
      </c>
      <c r="E15" s="17" t="s">
        <v>369</v>
      </c>
      <c r="F15" s="9" t="s">
        <v>332</v>
      </c>
      <c r="G15" s="17" t="s">
        <v>370</v>
      </c>
      <c r="H15" s="9" t="s">
        <v>371</v>
      </c>
      <c r="I15" s="9" t="s">
        <v>335</v>
      </c>
      <c r="J15" s="17" t="s">
        <v>372</v>
      </c>
    </row>
    <row r="16" spans="1:10" ht="18.75" customHeight="1">
      <c r="A16" s="189" t="s">
        <v>315</v>
      </c>
      <c r="B16" s="191"/>
      <c r="C16" s="9" t="s">
        <v>329</v>
      </c>
      <c r="D16" s="9" t="s">
        <v>330</v>
      </c>
      <c r="E16" s="17" t="s">
        <v>373</v>
      </c>
      <c r="F16" s="9" t="s">
        <v>332</v>
      </c>
      <c r="G16" s="17" t="s">
        <v>374</v>
      </c>
      <c r="H16" s="9" t="s">
        <v>364</v>
      </c>
      <c r="I16" s="9" t="s">
        <v>335</v>
      </c>
      <c r="J16" s="17" t="s">
        <v>375</v>
      </c>
    </row>
    <row r="17" spans="1:10" ht="18.75" customHeight="1">
      <c r="A17" s="189" t="s">
        <v>315</v>
      </c>
      <c r="B17" s="191"/>
      <c r="C17" s="9" t="s">
        <v>329</v>
      </c>
      <c r="D17" s="9" t="s">
        <v>330</v>
      </c>
      <c r="E17" s="17" t="s">
        <v>376</v>
      </c>
      <c r="F17" s="9" t="s">
        <v>332</v>
      </c>
      <c r="G17" s="17" t="s">
        <v>370</v>
      </c>
      <c r="H17" s="9" t="s">
        <v>364</v>
      </c>
      <c r="I17" s="9" t="s">
        <v>335</v>
      </c>
      <c r="J17" s="17" t="s">
        <v>377</v>
      </c>
    </row>
    <row r="18" spans="1:10" ht="18.75" customHeight="1">
      <c r="A18" s="189" t="s">
        <v>315</v>
      </c>
      <c r="B18" s="191"/>
      <c r="C18" s="9" t="s">
        <v>329</v>
      </c>
      <c r="D18" s="9" t="s">
        <v>330</v>
      </c>
      <c r="E18" s="17" t="s">
        <v>378</v>
      </c>
      <c r="F18" s="9" t="s">
        <v>353</v>
      </c>
      <c r="G18" s="17" t="s">
        <v>175</v>
      </c>
      <c r="H18" s="9" t="s">
        <v>379</v>
      </c>
      <c r="I18" s="9" t="s">
        <v>335</v>
      </c>
      <c r="J18" s="17" t="s">
        <v>380</v>
      </c>
    </row>
    <row r="19" spans="1:10" ht="18.75" customHeight="1">
      <c r="A19" s="189" t="s">
        <v>315</v>
      </c>
      <c r="B19" s="191"/>
      <c r="C19" s="9" t="s">
        <v>329</v>
      </c>
      <c r="D19" s="9" t="s">
        <v>330</v>
      </c>
      <c r="E19" s="17" t="s">
        <v>381</v>
      </c>
      <c r="F19" s="9" t="s">
        <v>353</v>
      </c>
      <c r="G19" s="17" t="s">
        <v>173</v>
      </c>
      <c r="H19" s="9" t="s">
        <v>371</v>
      </c>
      <c r="I19" s="9" t="s">
        <v>335</v>
      </c>
      <c r="J19" s="17" t="s">
        <v>382</v>
      </c>
    </row>
    <row r="20" spans="1:10" ht="18.75" customHeight="1">
      <c r="A20" s="189" t="s">
        <v>315</v>
      </c>
      <c r="B20" s="191"/>
      <c r="C20" s="9" t="s">
        <v>329</v>
      </c>
      <c r="D20" s="9" t="s">
        <v>383</v>
      </c>
      <c r="E20" s="17" t="s">
        <v>384</v>
      </c>
      <c r="F20" s="9" t="s">
        <v>332</v>
      </c>
      <c r="G20" s="17" t="s">
        <v>385</v>
      </c>
      <c r="H20" s="9" t="s">
        <v>355</v>
      </c>
      <c r="I20" s="9" t="s">
        <v>335</v>
      </c>
      <c r="J20" s="17" t="s">
        <v>386</v>
      </c>
    </row>
    <row r="21" spans="1:10" ht="18.75" customHeight="1">
      <c r="A21" s="189" t="s">
        <v>315</v>
      </c>
      <c r="B21" s="191"/>
      <c r="C21" s="9" t="s">
        <v>329</v>
      </c>
      <c r="D21" s="9" t="s">
        <v>337</v>
      </c>
      <c r="E21" s="17" t="s">
        <v>387</v>
      </c>
      <c r="F21" s="9" t="s">
        <v>332</v>
      </c>
      <c r="G21" s="17" t="s">
        <v>385</v>
      </c>
      <c r="H21" s="9" t="s">
        <v>355</v>
      </c>
      <c r="I21" s="9" t="s">
        <v>335</v>
      </c>
      <c r="J21" s="17" t="s">
        <v>388</v>
      </c>
    </row>
    <row r="22" spans="1:10" ht="18.75" customHeight="1">
      <c r="A22" s="189" t="s">
        <v>315</v>
      </c>
      <c r="B22" s="191"/>
      <c r="C22" s="9" t="s">
        <v>329</v>
      </c>
      <c r="D22" s="9" t="s">
        <v>341</v>
      </c>
      <c r="E22" s="17" t="s">
        <v>342</v>
      </c>
      <c r="F22" s="9" t="s">
        <v>332</v>
      </c>
      <c r="G22" s="17" t="s">
        <v>173</v>
      </c>
      <c r="H22" s="9" t="s">
        <v>343</v>
      </c>
      <c r="I22" s="9" t="s">
        <v>335</v>
      </c>
      <c r="J22" s="17" t="s">
        <v>389</v>
      </c>
    </row>
    <row r="23" spans="1:10" ht="18.75" customHeight="1">
      <c r="A23" s="189" t="s">
        <v>315</v>
      </c>
      <c r="B23" s="191"/>
      <c r="C23" s="9" t="s">
        <v>345</v>
      </c>
      <c r="D23" s="9" t="s">
        <v>390</v>
      </c>
      <c r="E23" s="17" t="s">
        <v>391</v>
      </c>
      <c r="F23" s="9" t="s">
        <v>332</v>
      </c>
      <c r="G23" s="17" t="s">
        <v>392</v>
      </c>
      <c r="H23" s="9" t="s">
        <v>392</v>
      </c>
      <c r="I23" s="9" t="s">
        <v>335</v>
      </c>
      <c r="J23" s="17" t="s">
        <v>393</v>
      </c>
    </row>
    <row r="24" spans="1:10" ht="18.75" customHeight="1">
      <c r="A24" s="189" t="s">
        <v>315</v>
      </c>
      <c r="B24" s="191"/>
      <c r="C24" s="9" t="s">
        <v>345</v>
      </c>
      <c r="D24" s="9" t="s">
        <v>346</v>
      </c>
      <c r="E24" s="17" t="s">
        <v>394</v>
      </c>
      <c r="F24" s="9" t="s">
        <v>332</v>
      </c>
      <c r="G24" s="17" t="s">
        <v>395</v>
      </c>
      <c r="H24" s="9" t="s">
        <v>395</v>
      </c>
      <c r="I24" s="9" t="s">
        <v>356</v>
      </c>
      <c r="J24" s="17" t="s">
        <v>394</v>
      </c>
    </row>
    <row r="25" spans="1:10" ht="18.75" customHeight="1">
      <c r="A25" s="189" t="s">
        <v>315</v>
      </c>
      <c r="B25" s="191"/>
      <c r="C25" s="9" t="s">
        <v>345</v>
      </c>
      <c r="D25" s="9" t="s">
        <v>396</v>
      </c>
      <c r="E25" s="17" t="s">
        <v>397</v>
      </c>
      <c r="F25" s="9" t="s">
        <v>332</v>
      </c>
      <c r="G25" s="17" t="s">
        <v>398</v>
      </c>
      <c r="H25" s="9" t="s">
        <v>398</v>
      </c>
      <c r="I25" s="9" t="s">
        <v>356</v>
      </c>
      <c r="J25" s="17" t="s">
        <v>397</v>
      </c>
    </row>
    <row r="26" spans="1:10" ht="18.75" customHeight="1">
      <c r="A26" s="189" t="s">
        <v>315</v>
      </c>
      <c r="B26" s="192"/>
      <c r="C26" s="9" t="s">
        <v>350</v>
      </c>
      <c r="D26" s="9" t="s">
        <v>351</v>
      </c>
      <c r="E26" s="17" t="s">
        <v>399</v>
      </c>
      <c r="F26" s="9" t="s">
        <v>353</v>
      </c>
      <c r="G26" s="17" t="s">
        <v>354</v>
      </c>
      <c r="H26" s="9" t="s">
        <v>355</v>
      </c>
      <c r="I26" s="9" t="s">
        <v>335</v>
      </c>
      <c r="J26" s="17" t="s">
        <v>400</v>
      </c>
    </row>
    <row r="27" spans="1:10" ht="18.75" customHeight="1">
      <c r="A27" s="189" t="s">
        <v>306</v>
      </c>
      <c r="B27" s="190" t="s">
        <v>401</v>
      </c>
      <c r="C27" s="9" t="s">
        <v>329</v>
      </c>
      <c r="D27" s="9" t="s">
        <v>330</v>
      </c>
      <c r="E27" s="17" t="s">
        <v>402</v>
      </c>
      <c r="F27" s="9" t="s">
        <v>332</v>
      </c>
      <c r="G27" s="17" t="s">
        <v>403</v>
      </c>
      <c r="H27" s="9" t="s">
        <v>404</v>
      </c>
      <c r="I27" s="9" t="s">
        <v>335</v>
      </c>
      <c r="J27" s="17" t="s">
        <v>405</v>
      </c>
    </row>
    <row r="28" spans="1:10" ht="18.75" customHeight="1">
      <c r="A28" s="189" t="s">
        <v>306</v>
      </c>
      <c r="B28" s="191"/>
      <c r="C28" s="9" t="s">
        <v>329</v>
      </c>
      <c r="D28" s="9" t="s">
        <v>330</v>
      </c>
      <c r="E28" s="17" t="s">
        <v>406</v>
      </c>
      <c r="F28" s="9" t="s">
        <v>332</v>
      </c>
      <c r="G28" s="17" t="s">
        <v>333</v>
      </c>
      <c r="H28" s="9" t="s">
        <v>407</v>
      </c>
      <c r="I28" s="9" t="s">
        <v>335</v>
      </c>
      <c r="J28" s="17" t="s">
        <v>408</v>
      </c>
    </row>
    <row r="29" spans="1:10" ht="18.75" customHeight="1">
      <c r="A29" s="189" t="s">
        <v>306</v>
      </c>
      <c r="B29" s="191"/>
      <c r="C29" s="9" t="s">
        <v>329</v>
      </c>
      <c r="D29" s="9" t="s">
        <v>330</v>
      </c>
      <c r="E29" s="17" t="s">
        <v>409</v>
      </c>
      <c r="F29" s="9" t="s">
        <v>332</v>
      </c>
      <c r="G29" s="17" t="s">
        <v>333</v>
      </c>
      <c r="H29" s="9" t="s">
        <v>407</v>
      </c>
      <c r="I29" s="9" t="s">
        <v>335</v>
      </c>
      <c r="J29" s="17" t="s">
        <v>410</v>
      </c>
    </row>
    <row r="30" spans="1:10" ht="18.75" customHeight="1">
      <c r="A30" s="189" t="s">
        <v>306</v>
      </c>
      <c r="B30" s="191"/>
      <c r="C30" s="9" t="s">
        <v>329</v>
      </c>
      <c r="D30" s="9" t="s">
        <v>330</v>
      </c>
      <c r="E30" s="17" t="s">
        <v>411</v>
      </c>
      <c r="F30" s="9" t="s">
        <v>332</v>
      </c>
      <c r="G30" s="17" t="s">
        <v>333</v>
      </c>
      <c r="H30" s="9" t="s">
        <v>412</v>
      </c>
      <c r="I30" s="9" t="s">
        <v>335</v>
      </c>
      <c r="J30" s="17" t="s">
        <v>413</v>
      </c>
    </row>
    <row r="31" spans="1:10" ht="18.75" customHeight="1">
      <c r="A31" s="189" t="s">
        <v>306</v>
      </c>
      <c r="B31" s="191"/>
      <c r="C31" s="9" t="s">
        <v>329</v>
      </c>
      <c r="D31" s="9" t="s">
        <v>330</v>
      </c>
      <c r="E31" s="17" t="s">
        <v>414</v>
      </c>
      <c r="F31" s="9" t="s">
        <v>332</v>
      </c>
      <c r="G31" s="17" t="s">
        <v>333</v>
      </c>
      <c r="H31" s="9" t="s">
        <v>407</v>
      </c>
      <c r="I31" s="9" t="s">
        <v>335</v>
      </c>
      <c r="J31" s="17" t="s">
        <v>415</v>
      </c>
    </row>
    <row r="32" spans="1:10" ht="18.75" customHeight="1">
      <c r="A32" s="189" t="s">
        <v>306</v>
      </c>
      <c r="B32" s="191"/>
      <c r="C32" s="9" t="s">
        <v>329</v>
      </c>
      <c r="D32" s="9" t="s">
        <v>330</v>
      </c>
      <c r="E32" s="17" t="s">
        <v>416</v>
      </c>
      <c r="F32" s="9" t="s">
        <v>332</v>
      </c>
      <c r="G32" s="17" t="s">
        <v>333</v>
      </c>
      <c r="H32" s="9" t="s">
        <v>407</v>
      </c>
      <c r="I32" s="9" t="s">
        <v>335</v>
      </c>
      <c r="J32" s="17" t="s">
        <v>561</v>
      </c>
    </row>
    <row r="33" spans="1:10" ht="18.75" customHeight="1">
      <c r="A33" s="189" t="s">
        <v>306</v>
      </c>
      <c r="B33" s="191"/>
      <c r="C33" s="9" t="s">
        <v>329</v>
      </c>
      <c r="D33" s="9" t="s">
        <v>383</v>
      </c>
      <c r="E33" s="17" t="s">
        <v>417</v>
      </c>
      <c r="F33" s="9" t="s">
        <v>332</v>
      </c>
      <c r="G33" s="17" t="s">
        <v>385</v>
      </c>
      <c r="H33" s="9" t="s">
        <v>355</v>
      </c>
      <c r="I33" s="9" t="s">
        <v>356</v>
      </c>
      <c r="J33" s="17" t="s">
        <v>418</v>
      </c>
    </row>
    <row r="34" spans="1:10" ht="18.75" customHeight="1">
      <c r="A34" s="189" t="s">
        <v>306</v>
      </c>
      <c r="B34" s="191"/>
      <c r="C34" s="9" t="s">
        <v>329</v>
      </c>
      <c r="D34" s="9" t="s">
        <v>337</v>
      </c>
      <c r="E34" s="17" t="s">
        <v>419</v>
      </c>
      <c r="F34" s="9" t="s">
        <v>420</v>
      </c>
      <c r="G34" s="17" t="s">
        <v>360</v>
      </c>
      <c r="H34" s="9" t="s">
        <v>421</v>
      </c>
      <c r="I34" s="9" t="s">
        <v>335</v>
      </c>
      <c r="J34" s="17" t="s">
        <v>422</v>
      </c>
    </row>
    <row r="35" spans="1:10" ht="18.75" customHeight="1">
      <c r="A35" s="189" t="s">
        <v>306</v>
      </c>
      <c r="B35" s="191"/>
      <c r="C35" s="9" t="s">
        <v>329</v>
      </c>
      <c r="D35" s="9" t="s">
        <v>341</v>
      </c>
      <c r="E35" s="17" t="s">
        <v>342</v>
      </c>
      <c r="F35" s="9" t="s">
        <v>420</v>
      </c>
      <c r="G35" s="17" t="s">
        <v>423</v>
      </c>
      <c r="H35" s="9" t="s">
        <v>343</v>
      </c>
      <c r="I35" s="9" t="s">
        <v>335</v>
      </c>
      <c r="J35" s="17" t="s">
        <v>424</v>
      </c>
    </row>
    <row r="36" spans="1:10" ht="18.75" customHeight="1">
      <c r="A36" s="189" t="s">
        <v>306</v>
      </c>
      <c r="B36" s="191"/>
      <c r="C36" s="9" t="s">
        <v>345</v>
      </c>
      <c r="D36" s="9" t="s">
        <v>346</v>
      </c>
      <c r="E36" s="17" t="s">
        <v>425</v>
      </c>
      <c r="F36" s="9" t="s">
        <v>332</v>
      </c>
      <c r="G36" s="17" t="s">
        <v>426</v>
      </c>
      <c r="H36" s="9"/>
      <c r="I36" s="9" t="s">
        <v>356</v>
      </c>
      <c r="J36" s="17" t="s">
        <v>425</v>
      </c>
    </row>
    <row r="37" spans="1:10" ht="18.75" customHeight="1">
      <c r="A37" s="189" t="s">
        <v>306</v>
      </c>
      <c r="B37" s="191"/>
      <c r="C37" s="9" t="s">
        <v>345</v>
      </c>
      <c r="D37" s="9" t="s">
        <v>427</v>
      </c>
      <c r="E37" s="17" t="s">
        <v>428</v>
      </c>
      <c r="F37" s="9" t="s">
        <v>332</v>
      </c>
      <c r="G37" s="17" t="s">
        <v>426</v>
      </c>
      <c r="H37" s="9" t="s">
        <v>426</v>
      </c>
      <c r="I37" s="9" t="s">
        <v>356</v>
      </c>
      <c r="J37" s="17" t="s">
        <v>428</v>
      </c>
    </row>
    <row r="38" spans="1:10" ht="18.75" customHeight="1">
      <c r="A38" s="189" t="s">
        <v>306</v>
      </c>
      <c r="B38" s="192"/>
      <c r="C38" s="9" t="s">
        <v>350</v>
      </c>
      <c r="D38" s="9" t="s">
        <v>351</v>
      </c>
      <c r="E38" s="17" t="s">
        <v>429</v>
      </c>
      <c r="F38" s="9" t="s">
        <v>353</v>
      </c>
      <c r="G38" s="17" t="s">
        <v>354</v>
      </c>
      <c r="H38" s="9" t="s">
        <v>355</v>
      </c>
      <c r="I38" s="9" t="s">
        <v>335</v>
      </c>
      <c r="J38" s="17" t="s">
        <v>430</v>
      </c>
    </row>
    <row r="39" spans="1:10" ht="18.75" customHeight="1">
      <c r="A39" s="189" t="s">
        <v>304</v>
      </c>
      <c r="B39" s="190" t="s">
        <v>431</v>
      </c>
      <c r="C39" s="9" t="s">
        <v>329</v>
      </c>
      <c r="D39" s="9" t="s">
        <v>330</v>
      </c>
      <c r="E39" s="17" t="s">
        <v>432</v>
      </c>
      <c r="F39" s="9" t="s">
        <v>353</v>
      </c>
      <c r="G39" s="17" t="s">
        <v>176</v>
      </c>
      <c r="H39" s="9" t="s">
        <v>371</v>
      </c>
      <c r="I39" s="9" t="s">
        <v>335</v>
      </c>
      <c r="J39" s="17" t="s">
        <v>433</v>
      </c>
    </row>
    <row r="40" spans="1:10" ht="18.75" customHeight="1">
      <c r="A40" s="189" t="s">
        <v>304</v>
      </c>
      <c r="B40" s="191"/>
      <c r="C40" s="9" t="s">
        <v>329</v>
      </c>
      <c r="D40" s="9" t="s">
        <v>330</v>
      </c>
      <c r="E40" s="17" t="s">
        <v>434</v>
      </c>
      <c r="F40" s="9" t="s">
        <v>353</v>
      </c>
      <c r="G40" s="17" t="s">
        <v>435</v>
      </c>
      <c r="H40" s="9" t="s">
        <v>436</v>
      </c>
      <c r="I40" s="9" t="s">
        <v>335</v>
      </c>
      <c r="J40" s="17" t="s">
        <v>437</v>
      </c>
    </row>
    <row r="41" spans="1:10" ht="18.75" customHeight="1">
      <c r="A41" s="189" t="s">
        <v>304</v>
      </c>
      <c r="B41" s="191"/>
      <c r="C41" s="9" t="s">
        <v>329</v>
      </c>
      <c r="D41" s="9" t="s">
        <v>330</v>
      </c>
      <c r="E41" s="17" t="s">
        <v>438</v>
      </c>
      <c r="F41" s="9" t="s">
        <v>353</v>
      </c>
      <c r="G41" s="17" t="s">
        <v>176</v>
      </c>
      <c r="H41" s="9" t="s">
        <v>371</v>
      </c>
      <c r="I41" s="9" t="s">
        <v>335</v>
      </c>
      <c r="J41" s="17" t="s">
        <v>439</v>
      </c>
    </row>
    <row r="42" spans="1:10" ht="18.75" customHeight="1">
      <c r="A42" s="189" t="s">
        <v>304</v>
      </c>
      <c r="B42" s="191"/>
      <c r="C42" s="9" t="s">
        <v>329</v>
      </c>
      <c r="D42" s="9" t="s">
        <v>337</v>
      </c>
      <c r="E42" s="17" t="s">
        <v>440</v>
      </c>
      <c r="F42" s="9" t="s">
        <v>420</v>
      </c>
      <c r="G42" s="17" t="s">
        <v>333</v>
      </c>
      <c r="H42" s="9" t="s">
        <v>339</v>
      </c>
      <c r="I42" s="9" t="s">
        <v>335</v>
      </c>
      <c r="J42" s="17" t="s">
        <v>441</v>
      </c>
    </row>
    <row r="43" spans="1:10" ht="18.75" customHeight="1">
      <c r="A43" s="189" t="s">
        <v>304</v>
      </c>
      <c r="B43" s="191"/>
      <c r="C43" s="9" t="s">
        <v>329</v>
      </c>
      <c r="D43" s="9" t="s">
        <v>341</v>
      </c>
      <c r="E43" s="17" t="s">
        <v>342</v>
      </c>
      <c r="F43" s="9" t="s">
        <v>420</v>
      </c>
      <c r="G43" s="17" t="s">
        <v>370</v>
      </c>
      <c r="H43" s="9" t="s">
        <v>343</v>
      </c>
      <c r="I43" s="9" t="s">
        <v>335</v>
      </c>
      <c r="J43" s="17" t="s">
        <v>442</v>
      </c>
    </row>
    <row r="44" spans="1:10" ht="18.75" customHeight="1">
      <c r="A44" s="189" t="s">
        <v>304</v>
      </c>
      <c r="B44" s="191"/>
      <c r="C44" s="9" t="s">
        <v>345</v>
      </c>
      <c r="D44" s="9" t="s">
        <v>396</v>
      </c>
      <c r="E44" s="17" t="s">
        <v>443</v>
      </c>
      <c r="F44" s="9" t="s">
        <v>332</v>
      </c>
      <c r="G44" s="17" t="s">
        <v>444</v>
      </c>
      <c r="H44" s="9" t="s">
        <v>444</v>
      </c>
      <c r="I44" s="9" t="s">
        <v>356</v>
      </c>
      <c r="J44" s="17" t="s">
        <v>443</v>
      </c>
    </row>
    <row r="45" spans="1:10" ht="18.75" customHeight="1">
      <c r="A45" s="189" t="s">
        <v>304</v>
      </c>
      <c r="B45" s="192"/>
      <c r="C45" s="9" t="s">
        <v>350</v>
      </c>
      <c r="D45" s="9" t="s">
        <v>351</v>
      </c>
      <c r="E45" s="17" t="s">
        <v>429</v>
      </c>
      <c r="F45" s="9" t="s">
        <v>353</v>
      </c>
      <c r="G45" s="17" t="s">
        <v>354</v>
      </c>
      <c r="H45" s="9" t="s">
        <v>355</v>
      </c>
      <c r="I45" s="9" t="s">
        <v>335</v>
      </c>
      <c r="J45" s="17" t="s">
        <v>445</v>
      </c>
    </row>
    <row r="46" spans="1:10" ht="18.75" customHeight="1">
      <c r="A46" s="189" t="s">
        <v>296</v>
      </c>
      <c r="B46" s="190" t="s">
        <v>446</v>
      </c>
      <c r="C46" s="9" t="s">
        <v>329</v>
      </c>
      <c r="D46" s="9" t="s">
        <v>330</v>
      </c>
      <c r="E46" s="17" t="s">
        <v>447</v>
      </c>
      <c r="F46" s="9" t="s">
        <v>332</v>
      </c>
      <c r="G46" s="17" t="s">
        <v>370</v>
      </c>
      <c r="H46" s="9" t="s">
        <v>367</v>
      </c>
      <c r="I46" s="9" t="s">
        <v>335</v>
      </c>
      <c r="J46" s="17" t="s">
        <v>448</v>
      </c>
    </row>
    <row r="47" spans="1:10" ht="18.75" customHeight="1">
      <c r="A47" s="189" t="s">
        <v>296</v>
      </c>
      <c r="B47" s="191"/>
      <c r="C47" s="9" t="s">
        <v>329</v>
      </c>
      <c r="D47" s="9" t="s">
        <v>330</v>
      </c>
      <c r="E47" s="17" t="s">
        <v>449</v>
      </c>
      <c r="F47" s="9" t="s">
        <v>332</v>
      </c>
      <c r="G47" s="17" t="s">
        <v>370</v>
      </c>
      <c r="H47" s="9" t="s">
        <v>407</v>
      </c>
      <c r="I47" s="9" t="s">
        <v>335</v>
      </c>
      <c r="J47" s="17" t="s">
        <v>450</v>
      </c>
    </row>
    <row r="48" spans="1:10" ht="18.75" customHeight="1">
      <c r="A48" s="189" t="s">
        <v>296</v>
      </c>
      <c r="B48" s="191"/>
      <c r="C48" s="9" t="s">
        <v>329</v>
      </c>
      <c r="D48" s="9" t="s">
        <v>337</v>
      </c>
      <c r="E48" s="17" t="s">
        <v>451</v>
      </c>
      <c r="F48" s="9" t="s">
        <v>420</v>
      </c>
      <c r="G48" s="17" t="s">
        <v>370</v>
      </c>
      <c r="H48" s="9" t="s">
        <v>339</v>
      </c>
      <c r="I48" s="9" t="s">
        <v>335</v>
      </c>
      <c r="J48" s="17" t="s">
        <v>452</v>
      </c>
    </row>
    <row r="49" spans="1:10" ht="18.75" customHeight="1">
      <c r="A49" s="189" t="s">
        <v>296</v>
      </c>
      <c r="B49" s="191"/>
      <c r="C49" s="9" t="s">
        <v>329</v>
      </c>
      <c r="D49" s="9" t="s">
        <v>341</v>
      </c>
      <c r="E49" s="17" t="s">
        <v>342</v>
      </c>
      <c r="F49" s="9" t="s">
        <v>420</v>
      </c>
      <c r="G49" s="17" t="s">
        <v>173</v>
      </c>
      <c r="H49" s="9" t="s">
        <v>343</v>
      </c>
      <c r="I49" s="9" t="s">
        <v>335</v>
      </c>
      <c r="J49" s="17" t="s">
        <v>453</v>
      </c>
    </row>
    <row r="50" spans="1:10" ht="18.75" customHeight="1">
      <c r="A50" s="189" t="s">
        <v>296</v>
      </c>
      <c r="B50" s="191"/>
      <c r="C50" s="9" t="s">
        <v>345</v>
      </c>
      <c r="D50" s="9" t="s">
        <v>396</v>
      </c>
      <c r="E50" s="17" t="s">
        <v>454</v>
      </c>
      <c r="F50" s="9" t="s">
        <v>332</v>
      </c>
      <c r="G50" s="17" t="s">
        <v>385</v>
      </c>
      <c r="H50" s="9" t="s">
        <v>355</v>
      </c>
      <c r="I50" s="9" t="s">
        <v>356</v>
      </c>
      <c r="J50" s="17" t="s">
        <v>455</v>
      </c>
    </row>
    <row r="51" spans="1:10" ht="18.75" customHeight="1">
      <c r="A51" s="189" t="s">
        <v>296</v>
      </c>
      <c r="B51" s="192"/>
      <c r="C51" s="9" t="s">
        <v>350</v>
      </c>
      <c r="D51" s="9" t="s">
        <v>351</v>
      </c>
      <c r="E51" s="17" t="s">
        <v>456</v>
      </c>
      <c r="F51" s="9" t="s">
        <v>353</v>
      </c>
      <c r="G51" s="17" t="s">
        <v>354</v>
      </c>
      <c r="H51" s="9" t="s">
        <v>355</v>
      </c>
      <c r="I51" s="9" t="s">
        <v>356</v>
      </c>
      <c r="J51" s="17" t="s">
        <v>457</v>
      </c>
    </row>
    <row r="52" spans="1:10" ht="18.75" customHeight="1">
      <c r="A52" s="189" t="s">
        <v>312</v>
      </c>
      <c r="B52" s="190" t="s">
        <v>458</v>
      </c>
      <c r="C52" s="9" t="s">
        <v>329</v>
      </c>
      <c r="D52" s="9" t="s">
        <v>330</v>
      </c>
      <c r="E52" s="17" t="s">
        <v>459</v>
      </c>
      <c r="F52" s="9" t="s">
        <v>332</v>
      </c>
      <c r="G52" s="17" t="s">
        <v>333</v>
      </c>
      <c r="H52" s="9" t="s">
        <v>412</v>
      </c>
      <c r="I52" s="9" t="s">
        <v>335</v>
      </c>
      <c r="J52" s="17" t="s">
        <v>460</v>
      </c>
    </row>
    <row r="53" spans="1:10" ht="18.75" customHeight="1">
      <c r="A53" s="189" t="s">
        <v>312</v>
      </c>
      <c r="B53" s="191"/>
      <c r="C53" s="9" t="s">
        <v>329</v>
      </c>
      <c r="D53" s="9" t="s">
        <v>330</v>
      </c>
      <c r="E53" s="17" t="s">
        <v>461</v>
      </c>
      <c r="F53" s="9" t="s">
        <v>332</v>
      </c>
      <c r="G53" s="17" t="s">
        <v>403</v>
      </c>
      <c r="H53" s="9" t="s">
        <v>462</v>
      </c>
      <c r="I53" s="9" t="s">
        <v>335</v>
      </c>
      <c r="J53" s="17" t="s">
        <v>463</v>
      </c>
    </row>
    <row r="54" spans="1:10" ht="18.75" customHeight="1">
      <c r="A54" s="189" t="s">
        <v>312</v>
      </c>
      <c r="B54" s="191"/>
      <c r="C54" s="9" t="s">
        <v>329</v>
      </c>
      <c r="D54" s="9" t="s">
        <v>330</v>
      </c>
      <c r="E54" s="17" t="s">
        <v>464</v>
      </c>
      <c r="F54" s="9" t="s">
        <v>332</v>
      </c>
      <c r="G54" s="17" t="s">
        <v>370</v>
      </c>
      <c r="H54" s="9" t="s">
        <v>412</v>
      </c>
      <c r="I54" s="9" t="s">
        <v>335</v>
      </c>
      <c r="J54" s="17" t="s">
        <v>465</v>
      </c>
    </row>
    <row r="55" spans="1:10" ht="18.75" customHeight="1">
      <c r="A55" s="189" t="s">
        <v>312</v>
      </c>
      <c r="B55" s="191"/>
      <c r="C55" s="9" t="s">
        <v>329</v>
      </c>
      <c r="D55" s="9" t="s">
        <v>383</v>
      </c>
      <c r="E55" s="17" t="s">
        <v>466</v>
      </c>
      <c r="F55" s="9" t="s">
        <v>332</v>
      </c>
      <c r="G55" s="17" t="s">
        <v>467</v>
      </c>
      <c r="H55" s="9" t="s">
        <v>467</v>
      </c>
      <c r="I55" s="9" t="s">
        <v>356</v>
      </c>
      <c r="J55" s="17" t="s">
        <v>468</v>
      </c>
    </row>
    <row r="56" spans="1:10" ht="18.75" customHeight="1">
      <c r="A56" s="189" t="s">
        <v>312</v>
      </c>
      <c r="B56" s="191"/>
      <c r="C56" s="9" t="s">
        <v>329</v>
      </c>
      <c r="D56" s="9" t="s">
        <v>341</v>
      </c>
      <c r="E56" s="17" t="s">
        <v>342</v>
      </c>
      <c r="F56" s="9" t="s">
        <v>332</v>
      </c>
      <c r="G56" s="17" t="s">
        <v>374</v>
      </c>
      <c r="H56" s="9" t="s">
        <v>343</v>
      </c>
      <c r="I56" s="9" t="s">
        <v>335</v>
      </c>
      <c r="J56" s="17" t="s">
        <v>389</v>
      </c>
    </row>
    <row r="57" spans="1:10" ht="18.75" customHeight="1">
      <c r="A57" s="189" t="s">
        <v>312</v>
      </c>
      <c r="B57" s="191"/>
      <c r="C57" s="9" t="s">
        <v>345</v>
      </c>
      <c r="D57" s="9" t="s">
        <v>346</v>
      </c>
      <c r="E57" s="17" t="s">
        <v>469</v>
      </c>
      <c r="F57" s="9" t="s">
        <v>332</v>
      </c>
      <c r="G57" s="17" t="s">
        <v>470</v>
      </c>
      <c r="H57" s="9" t="s">
        <v>470</v>
      </c>
      <c r="I57" s="9" t="s">
        <v>356</v>
      </c>
      <c r="J57" s="17" t="s">
        <v>469</v>
      </c>
    </row>
    <row r="58" spans="1:10" ht="18.75" customHeight="1">
      <c r="A58" s="189" t="s">
        <v>312</v>
      </c>
      <c r="B58" s="192"/>
      <c r="C58" s="9" t="s">
        <v>350</v>
      </c>
      <c r="D58" s="9" t="s">
        <v>351</v>
      </c>
      <c r="E58" s="17" t="s">
        <v>351</v>
      </c>
      <c r="F58" s="9" t="s">
        <v>353</v>
      </c>
      <c r="G58" s="17" t="s">
        <v>354</v>
      </c>
      <c r="H58" s="9" t="s">
        <v>355</v>
      </c>
      <c r="I58" s="9" t="s">
        <v>335</v>
      </c>
      <c r="J58" s="17" t="s">
        <v>471</v>
      </c>
    </row>
    <row r="59" spans="1:10" ht="18.75" customHeight="1">
      <c r="A59" s="189" t="s">
        <v>310</v>
      </c>
      <c r="B59" s="190" t="s">
        <v>472</v>
      </c>
      <c r="C59" s="9" t="s">
        <v>329</v>
      </c>
      <c r="D59" s="9" t="s">
        <v>330</v>
      </c>
      <c r="E59" s="17" t="s">
        <v>331</v>
      </c>
      <c r="F59" s="9" t="s">
        <v>332</v>
      </c>
      <c r="G59" s="17" t="s">
        <v>333</v>
      </c>
      <c r="H59" s="9" t="s">
        <v>462</v>
      </c>
      <c r="I59" s="9" t="s">
        <v>335</v>
      </c>
      <c r="J59" s="17" t="s">
        <v>473</v>
      </c>
    </row>
    <row r="60" spans="1:10" ht="18.75" customHeight="1">
      <c r="A60" s="189" t="s">
        <v>310</v>
      </c>
      <c r="B60" s="191"/>
      <c r="C60" s="9" t="s">
        <v>329</v>
      </c>
      <c r="D60" s="9" t="s">
        <v>337</v>
      </c>
      <c r="E60" s="17" t="s">
        <v>474</v>
      </c>
      <c r="F60" s="9" t="s">
        <v>332</v>
      </c>
      <c r="G60" s="17" t="s">
        <v>333</v>
      </c>
      <c r="H60" s="9" t="s">
        <v>339</v>
      </c>
      <c r="I60" s="9" t="s">
        <v>335</v>
      </c>
      <c r="J60" s="17" t="s">
        <v>475</v>
      </c>
    </row>
    <row r="61" spans="1:10" ht="18.75" customHeight="1">
      <c r="A61" s="189" t="s">
        <v>310</v>
      </c>
      <c r="B61" s="191"/>
      <c r="C61" s="9" t="s">
        <v>329</v>
      </c>
      <c r="D61" s="9" t="s">
        <v>341</v>
      </c>
      <c r="E61" s="17" t="s">
        <v>342</v>
      </c>
      <c r="F61" s="9" t="s">
        <v>332</v>
      </c>
      <c r="G61" s="17" t="s">
        <v>173</v>
      </c>
      <c r="H61" s="9" t="s">
        <v>343</v>
      </c>
      <c r="I61" s="9" t="s">
        <v>335</v>
      </c>
      <c r="J61" s="17" t="s">
        <v>344</v>
      </c>
    </row>
    <row r="62" spans="1:10" ht="18.75" customHeight="1">
      <c r="A62" s="189" t="s">
        <v>310</v>
      </c>
      <c r="B62" s="191"/>
      <c r="C62" s="9" t="s">
        <v>345</v>
      </c>
      <c r="D62" s="9" t="s">
        <v>346</v>
      </c>
      <c r="E62" s="17" t="s">
        <v>476</v>
      </c>
      <c r="F62" s="9" t="s">
        <v>332</v>
      </c>
      <c r="G62" s="17" t="s">
        <v>385</v>
      </c>
      <c r="H62" s="9" t="s">
        <v>355</v>
      </c>
      <c r="I62" s="9" t="s">
        <v>335</v>
      </c>
      <c r="J62" s="17" t="s">
        <v>477</v>
      </c>
    </row>
    <row r="63" spans="1:10" ht="18.75" customHeight="1">
      <c r="A63" s="189" t="s">
        <v>310</v>
      </c>
      <c r="B63" s="192"/>
      <c r="C63" s="9" t="s">
        <v>350</v>
      </c>
      <c r="D63" s="9" t="s">
        <v>351</v>
      </c>
      <c r="E63" s="17" t="s">
        <v>478</v>
      </c>
      <c r="F63" s="9" t="s">
        <v>353</v>
      </c>
      <c r="G63" s="17" t="s">
        <v>354</v>
      </c>
      <c r="H63" s="9" t="s">
        <v>355</v>
      </c>
      <c r="I63" s="9" t="s">
        <v>356</v>
      </c>
      <c r="J63" s="17" t="s">
        <v>479</v>
      </c>
    </row>
    <row r="64" spans="1:10" ht="18.75" customHeight="1">
      <c r="A64" s="189" t="s">
        <v>298</v>
      </c>
      <c r="B64" s="190" t="s">
        <v>480</v>
      </c>
      <c r="C64" s="9" t="s">
        <v>329</v>
      </c>
      <c r="D64" s="9" t="s">
        <v>330</v>
      </c>
      <c r="E64" s="17" t="s">
        <v>481</v>
      </c>
      <c r="F64" s="9" t="s">
        <v>332</v>
      </c>
      <c r="G64" s="17" t="s">
        <v>403</v>
      </c>
      <c r="H64" s="9" t="s">
        <v>482</v>
      </c>
      <c r="I64" s="9" t="s">
        <v>335</v>
      </c>
      <c r="J64" s="17" t="s">
        <v>483</v>
      </c>
    </row>
    <row r="65" spans="1:10" ht="18.75" customHeight="1">
      <c r="A65" s="189" t="s">
        <v>298</v>
      </c>
      <c r="B65" s="191"/>
      <c r="C65" s="9" t="s">
        <v>329</v>
      </c>
      <c r="D65" s="9" t="s">
        <v>330</v>
      </c>
      <c r="E65" s="17" t="s">
        <v>484</v>
      </c>
      <c r="F65" s="9" t="s">
        <v>353</v>
      </c>
      <c r="G65" s="17" t="s">
        <v>374</v>
      </c>
      <c r="H65" s="9" t="s">
        <v>371</v>
      </c>
      <c r="I65" s="9" t="s">
        <v>335</v>
      </c>
      <c r="J65" s="17" t="s">
        <v>485</v>
      </c>
    </row>
    <row r="66" spans="1:10" ht="18.75" customHeight="1">
      <c r="A66" s="189" t="s">
        <v>298</v>
      </c>
      <c r="B66" s="191"/>
      <c r="C66" s="9" t="s">
        <v>329</v>
      </c>
      <c r="D66" s="9" t="s">
        <v>330</v>
      </c>
      <c r="E66" s="17" t="s">
        <v>486</v>
      </c>
      <c r="F66" s="9" t="s">
        <v>353</v>
      </c>
      <c r="G66" s="17" t="s">
        <v>370</v>
      </c>
      <c r="H66" s="9" t="s">
        <v>367</v>
      </c>
      <c r="I66" s="9" t="s">
        <v>335</v>
      </c>
      <c r="J66" s="17" t="s">
        <v>487</v>
      </c>
    </row>
    <row r="67" spans="1:10" ht="18.75" customHeight="1">
      <c r="A67" s="189" t="s">
        <v>298</v>
      </c>
      <c r="B67" s="191"/>
      <c r="C67" s="9" t="s">
        <v>329</v>
      </c>
      <c r="D67" s="9" t="s">
        <v>330</v>
      </c>
      <c r="E67" s="17" t="s">
        <v>488</v>
      </c>
      <c r="F67" s="9" t="s">
        <v>353</v>
      </c>
      <c r="G67" s="17" t="s">
        <v>370</v>
      </c>
      <c r="H67" s="9" t="s">
        <v>367</v>
      </c>
      <c r="I67" s="9" t="s">
        <v>335</v>
      </c>
      <c r="J67" s="17" t="s">
        <v>489</v>
      </c>
    </row>
    <row r="68" spans="1:10" ht="18.75" customHeight="1">
      <c r="A68" s="189" t="s">
        <v>298</v>
      </c>
      <c r="B68" s="191"/>
      <c r="C68" s="9" t="s">
        <v>329</v>
      </c>
      <c r="D68" s="9" t="s">
        <v>341</v>
      </c>
      <c r="E68" s="17" t="s">
        <v>342</v>
      </c>
      <c r="F68" s="9" t="s">
        <v>420</v>
      </c>
      <c r="G68" s="17" t="s">
        <v>490</v>
      </c>
      <c r="H68" s="9" t="s">
        <v>343</v>
      </c>
      <c r="I68" s="9" t="s">
        <v>335</v>
      </c>
      <c r="J68" s="17" t="s">
        <v>442</v>
      </c>
    </row>
    <row r="69" spans="1:10" ht="18.75" customHeight="1">
      <c r="A69" s="189" t="s">
        <v>298</v>
      </c>
      <c r="B69" s="191"/>
      <c r="C69" s="9" t="s">
        <v>345</v>
      </c>
      <c r="D69" s="9" t="s">
        <v>390</v>
      </c>
      <c r="E69" s="17" t="s">
        <v>491</v>
      </c>
      <c r="F69" s="9" t="s">
        <v>332</v>
      </c>
      <c r="G69" s="17" t="s">
        <v>492</v>
      </c>
      <c r="H69" s="9" t="s">
        <v>492</v>
      </c>
      <c r="I69" s="9" t="s">
        <v>335</v>
      </c>
      <c r="J69" s="17" t="s">
        <v>493</v>
      </c>
    </row>
    <row r="70" spans="1:10" ht="18.75" customHeight="1">
      <c r="A70" s="189" t="s">
        <v>298</v>
      </c>
      <c r="B70" s="191"/>
      <c r="C70" s="9" t="s">
        <v>345</v>
      </c>
      <c r="D70" s="9" t="s">
        <v>346</v>
      </c>
      <c r="E70" s="17" t="s">
        <v>494</v>
      </c>
      <c r="F70" s="9" t="s">
        <v>332</v>
      </c>
      <c r="G70" s="17" t="s">
        <v>385</v>
      </c>
      <c r="H70" s="9" t="s">
        <v>355</v>
      </c>
      <c r="I70" s="9" t="s">
        <v>356</v>
      </c>
      <c r="J70" s="17" t="s">
        <v>494</v>
      </c>
    </row>
    <row r="71" spans="1:10" ht="18.75" customHeight="1">
      <c r="A71" s="189" t="s">
        <v>298</v>
      </c>
      <c r="B71" s="191"/>
      <c r="C71" s="9" t="s">
        <v>345</v>
      </c>
      <c r="D71" s="9" t="s">
        <v>396</v>
      </c>
      <c r="E71" s="17" t="s">
        <v>495</v>
      </c>
      <c r="F71" s="9" t="s">
        <v>332</v>
      </c>
      <c r="G71" s="17" t="s">
        <v>398</v>
      </c>
      <c r="H71" s="9" t="s">
        <v>398</v>
      </c>
      <c r="I71" s="9" t="s">
        <v>356</v>
      </c>
      <c r="J71" s="17" t="s">
        <v>496</v>
      </c>
    </row>
    <row r="72" spans="1:10" ht="18.75" customHeight="1">
      <c r="A72" s="189" t="s">
        <v>298</v>
      </c>
      <c r="B72" s="192"/>
      <c r="C72" s="9" t="s">
        <v>350</v>
      </c>
      <c r="D72" s="9" t="s">
        <v>351</v>
      </c>
      <c r="E72" s="17" t="s">
        <v>429</v>
      </c>
      <c r="F72" s="9" t="s">
        <v>353</v>
      </c>
      <c r="G72" s="17" t="s">
        <v>354</v>
      </c>
      <c r="H72" s="9" t="s">
        <v>355</v>
      </c>
      <c r="I72" s="9" t="s">
        <v>335</v>
      </c>
      <c r="J72" s="17" t="s">
        <v>497</v>
      </c>
    </row>
    <row r="73" spans="1:10" ht="18.75" customHeight="1">
      <c r="A73" s="189" t="s">
        <v>293</v>
      </c>
      <c r="B73" s="190" t="s">
        <v>498</v>
      </c>
      <c r="C73" s="9" t="s">
        <v>329</v>
      </c>
      <c r="D73" s="9" t="s">
        <v>330</v>
      </c>
      <c r="E73" s="17" t="s">
        <v>499</v>
      </c>
      <c r="F73" s="9" t="s">
        <v>332</v>
      </c>
      <c r="G73" s="17" t="s">
        <v>173</v>
      </c>
      <c r="H73" s="9" t="s">
        <v>364</v>
      </c>
      <c r="I73" s="9" t="s">
        <v>335</v>
      </c>
      <c r="J73" s="17" t="s">
        <v>500</v>
      </c>
    </row>
    <row r="74" spans="1:10" ht="18.75" customHeight="1">
      <c r="A74" s="189" t="s">
        <v>293</v>
      </c>
      <c r="B74" s="191"/>
      <c r="C74" s="9" t="s">
        <v>329</v>
      </c>
      <c r="D74" s="9" t="s">
        <v>337</v>
      </c>
      <c r="E74" s="17" t="s">
        <v>501</v>
      </c>
      <c r="F74" s="9" t="s">
        <v>332</v>
      </c>
      <c r="G74" s="17" t="s">
        <v>370</v>
      </c>
      <c r="H74" s="9" t="s">
        <v>339</v>
      </c>
      <c r="I74" s="9" t="s">
        <v>335</v>
      </c>
      <c r="J74" s="17" t="s">
        <v>502</v>
      </c>
    </row>
    <row r="75" spans="1:10" ht="18.75" customHeight="1">
      <c r="A75" s="189" t="s">
        <v>293</v>
      </c>
      <c r="B75" s="191"/>
      <c r="C75" s="9" t="s">
        <v>329</v>
      </c>
      <c r="D75" s="9" t="s">
        <v>341</v>
      </c>
      <c r="E75" s="17" t="s">
        <v>342</v>
      </c>
      <c r="F75" s="9" t="s">
        <v>332</v>
      </c>
      <c r="G75" s="17" t="s">
        <v>503</v>
      </c>
      <c r="H75" s="9" t="s">
        <v>421</v>
      </c>
      <c r="I75" s="9" t="s">
        <v>335</v>
      </c>
      <c r="J75" s="17" t="s">
        <v>504</v>
      </c>
    </row>
    <row r="76" spans="1:10" ht="18.75" customHeight="1">
      <c r="A76" s="189" t="s">
        <v>293</v>
      </c>
      <c r="B76" s="191"/>
      <c r="C76" s="9" t="s">
        <v>345</v>
      </c>
      <c r="D76" s="9" t="s">
        <v>346</v>
      </c>
      <c r="E76" s="17" t="s">
        <v>505</v>
      </c>
      <c r="F76" s="9" t="s">
        <v>332</v>
      </c>
      <c r="G76" s="17" t="s">
        <v>385</v>
      </c>
      <c r="H76" s="9" t="s">
        <v>355</v>
      </c>
      <c r="I76" s="9" t="s">
        <v>356</v>
      </c>
      <c r="J76" s="17" t="s">
        <v>506</v>
      </c>
    </row>
    <row r="77" spans="1:10" ht="18.75" customHeight="1">
      <c r="A77" s="189" t="s">
        <v>293</v>
      </c>
      <c r="B77" s="192"/>
      <c r="C77" s="9" t="s">
        <v>350</v>
      </c>
      <c r="D77" s="9" t="s">
        <v>351</v>
      </c>
      <c r="E77" s="17" t="s">
        <v>429</v>
      </c>
      <c r="F77" s="9" t="s">
        <v>332</v>
      </c>
      <c r="G77" s="17" t="s">
        <v>354</v>
      </c>
      <c r="H77" s="9" t="s">
        <v>355</v>
      </c>
      <c r="I77" s="9" t="s">
        <v>356</v>
      </c>
      <c r="J77" s="17" t="s">
        <v>497</v>
      </c>
    </row>
  </sheetData>
  <mergeCells count="20">
    <mergeCell ref="A2:J2"/>
    <mergeCell ref="A3:H3"/>
    <mergeCell ref="A7:A11"/>
    <mergeCell ref="A12:A26"/>
    <mergeCell ref="A27:A38"/>
    <mergeCell ref="A73:A77"/>
    <mergeCell ref="B7:B11"/>
    <mergeCell ref="B12:B26"/>
    <mergeCell ref="B27:B38"/>
    <mergeCell ref="B39:B45"/>
    <mergeCell ref="B46:B51"/>
    <mergeCell ref="B52:B58"/>
    <mergeCell ref="B59:B63"/>
    <mergeCell ref="B64:B72"/>
    <mergeCell ref="B73:B77"/>
    <mergeCell ref="A39:A45"/>
    <mergeCell ref="A46:A51"/>
    <mergeCell ref="A52:A58"/>
    <mergeCell ref="A59:A63"/>
    <mergeCell ref="A64:A72"/>
  </mergeCells>
  <phoneticPr fontId="31" type="noConversion"/>
  <printOptions horizontalCentered="1"/>
  <pageMargins left="1" right="1" top="0.75" bottom="0.75"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F10"/>
  <sheetViews>
    <sheetView showZeros="0" workbookViewId="0">
      <selection activeCell="A10" sqref="A10:F10"/>
    </sheetView>
  </sheetViews>
  <sheetFormatPr defaultColWidth="9.140625" defaultRowHeight="14.25" customHeight="1"/>
  <cols>
    <col min="1" max="1" width="32.140625" customWidth="1"/>
    <col min="2" max="2" width="16.85546875" customWidth="1"/>
    <col min="3" max="3" width="32.140625" customWidth="1"/>
    <col min="4" max="6" width="28.5703125" customWidth="1"/>
  </cols>
  <sheetData>
    <row r="1" spans="1:6" ht="15" customHeight="1">
      <c r="A1" s="52">
        <v>1</v>
      </c>
      <c r="B1" s="53">
        <v>0</v>
      </c>
      <c r="C1" s="52">
        <v>1</v>
      </c>
      <c r="D1" s="54"/>
      <c r="E1" s="54"/>
      <c r="F1" s="19" t="s">
        <v>507</v>
      </c>
    </row>
    <row r="2" spans="1:6" ht="32.25" customHeight="1">
      <c r="A2" s="195" t="str">
        <f>"2025"&amp;"年部门政府性基金预算支出预算表"</f>
        <v>2025年部门政府性基金预算支出预算表</v>
      </c>
      <c r="B2" s="196" t="s">
        <v>508</v>
      </c>
      <c r="C2" s="197"/>
      <c r="D2" s="198"/>
      <c r="E2" s="198"/>
      <c r="F2" s="198"/>
    </row>
    <row r="3" spans="1:6" ht="18.75" customHeight="1">
      <c r="A3" s="150" t="str">
        <f>"单位名称："&amp;"永德县水务局"</f>
        <v>单位名称：永德县水务局</v>
      </c>
      <c r="B3" s="150" t="s">
        <v>509</v>
      </c>
      <c r="C3" s="199"/>
      <c r="D3" s="54"/>
      <c r="E3" s="54"/>
      <c r="F3" s="19" t="s">
        <v>1</v>
      </c>
    </row>
    <row r="4" spans="1:6" ht="18.75" customHeight="1">
      <c r="A4" s="152" t="s">
        <v>192</v>
      </c>
      <c r="B4" s="203" t="s">
        <v>73</v>
      </c>
      <c r="C4" s="205" t="s">
        <v>74</v>
      </c>
      <c r="D4" s="144" t="s">
        <v>510</v>
      </c>
      <c r="E4" s="144"/>
      <c r="F4" s="113"/>
    </row>
    <row r="5" spans="1:6" ht="18.75" customHeight="1">
      <c r="A5" s="174"/>
      <c r="B5" s="204"/>
      <c r="C5" s="206"/>
      <c r="D5" s="48" t="s">
        <v>56</v>
      </c>
      <c r="E5" s="48" t="s">
        <v>75</v>
      </c>
      <c r="F5" s="48" t="s">
        <v>76</v>
      </c>
    </row>
    <row r="6" spans="1:6" ht="18.75" customHeight="1">
      <c r="A6" s="55">
        <v>1</v>
      </c>
      <c r="B6" s="56" t="s">
        <v>173</v>
      </c>
      <c r="C6" s="49">
        <v>3</v>
      </c>
      <c r="D6" s="48">
        <v>4</v>
      </c>
      <c r="E6" s="48">
        <v>5</v>
      </c>
      <c r="F6" s="48">
        <v>6</v>
      </c>
    </row>
    <row r="7" spans="1:6" ht="18.75" customHeight="1">
      <c r="A7" s="57"/>
      <c r="B7" s="42"/>
      <c r="C7" s="42"/>
      <c r="D7" s="11"/>
      <c r="E7" s="11"/>
      <c r="F7" s="11"/>
    </row>
    <row r="8" spans="1:6" ht="18.75" customHeight="1">
      <c r="A8" s="57"/>
      <c r="B8" s="42"/>
      <c r="C8" s="42"/>
      <c r="D8" s="11"/>
      <c r="E8" s="11"/>
      <c r="F8" s="11"/>
    </row>
    <row r="9" spans="1:6" ht="18.75" customHeight="1">
      <c r="A9" s="200" t="s">
        <v>130</v>
      </c>
      <c r="B9" s="201" t="s">
        <v>130</v>
      </c>
      <c r="C9" s="202" t="s">
        <v>130</v>
      </c>
      <c r="D9" s="11"/>
      <c r="E9" s="11"/>
      <c r="F9" s="11"/>
    </row>
    <row r="10" spans="1:6" ht="33" customHeight="1">
      <c r="A10" s="150" t="s">
        <v>511</v>
      </c>
      <c r="B10" s="150"/>
      <c r="C10" s="150"/>
      <c r="D10" s="150"/>
      <c r="E10" s="150"/>
      <c r="F10" s="150"/>
    </row>
  </sheetData>
  <mergeCells count="8">
    <mergeCell ref="A2:F2"/>
    <mergeCell ref="A3:C3"/>
    <mergeCell ref="D4:F4"/>
    <mergeCell ref="A9:C9"/>
    <mergeCell ref="A10:F10"/>
    <mergeCell ref="A4:A5"/>
    <mergeCell ref="B4:B5"/>
    <mergeCell ref="C4:C5"/>
  </mergeCells>
  <phoneticPr fontId="31" type="noConversion"/>
  <printOptions horizontalCentered="1"/>
  <pageMargins left="0.39" right="0.39" top="0.57999999999999996" bottom="0.57999999999999996" header="0.5" footer="0.5"/>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Q13"/>
  <sheetViews>
    <sheetView showZeros="0" workbookViewId="0"/>
  </sheetViews>
  <sheetFormatPr defaultColWidth="9.140625" defaultRowHeight="14.25" customHeight="1"/>
  <cols>
    <col min="1" max="1" width="39.140625" customWidth="1"/>
    <col min="2" max="2" width="21.7109375" customWidth="1"/>
    <col min="3" max="3" width="35.28515625" customWidth="1"/>
    <col min="4" max="4" width="7.7109375" customWidth="1"/>
    <col min="5" max="5" width="10.28515625" customWidth="1"/>
    <col min="6" max="17" width="16.5703125" customWidth="1"/>
  </cols>
  <sheetData>
    <row r="1" spans="1:17" ht="15" customHeight="1">
      <c r="A1" s="14"/>
      <c r="B1" s="14"/>
      <c r="C1" s="14"/>
      <c r="D1" s="14"/>
      <c r="E1" s="14"/>
      <c r="F1" s="14"/>
      <c r="G1" s="14"/>
      <c r="H1" s="14"/>
      <c r="I1" s="14"/>
      <c r="J1" s="14"/>
      <c r="O1" s="18"/>
      <c r="P1" s="18"/>
      <c r="Q1" s="19" t="s">
        <v>512</v>
      </c>
    </row>
    <row r="2" spans="1:17" ht="35.25" customHeight="1">
      <c r="A2" s="207" t="str">
        <f>"2025"&amp;"年部门政府采购预算表"</f>
        <v>2025年部门政府采购预算表</v>
      </c>
      <c r="B2" s="176"/>
      <c r="C2" s="176"/>
      <c r="D2" s="176"/>
      <c r="E2" s="176"/>
      <c r="F2" s="176"/>
      <c r="G2" s="176"/>
      <c r="H2" s="176"/>
      <c r="I2" s="176"/>
      <c r="J2" s="176"/>
      <c r="K2" s="163"/>
      <c r="L2" s="176"/>
      <c r="M2" s="176"/>
      <c r="N2" s="176"/>
      <c r="O2" s="163"/>
      <c r="P2" s="163"/>
      <c r="Q2" s="176"/>
    </row>
    <row r="3" spans="1:17" ht="18.75" customHeight="1">
      <c r="A3" s="110" t="str">
        <f>"单位名称："&amp;"永德县水务局"</f>
        <v>单位名称：永德县水务局</v>
      </c>
      <c r="B3" s="129"/>
      <c r="C3" s="129"/>
      <c r="D3" s="129"/>
      <c r="E3" s="129"/>
      <c r="F3" s="129"/>
      <c r="G3" s="47"/>
      <c r="H3" s="47"/>
      <c r="I3" s="47"/>
      <c r="J3" s="47"/>
      <c r="O3" s="31"/>
      <c r="P3" s="31"/>
      <c r="Q3" s="19" t="s">
        <v>179</v>
      </c>
    </row>
    <row r="4" spans="1:17" ht="18.75" customHeight="1">
      <c r="A4" s="186" t="s">
        <v>513</v>
      </c>
      <c r="B4" s="217" t="s">
        <v>514</v>
      </c>
      <c r="C4" s="217" t="s">
        <v>515</v>
      </c>
      <c r="D4" s="217" t="s">
        <v>516</v>
      </c>
      <c r="E4" s="217" t="s">
        <v>517</v>
      </c>
      <c r="F4" s="217" t="s">
        <v>518</v>
      </c>
      <c r="G4" s="208" t="s">
        <v>199</v>
      </c>
      <c r="H4" s="208"/>
      <c r="I4" s="208"/>
      <c r="J4" s="208"/>
      <c r="K4" s="142"/>
      <c r="L4" s="208"/>
      <c r="M4" s="208"/>
      <c r="N4" s="208"/>
      <c r="O4" s="178"/>
      <c r="P4" s="142"/>
      <c r="Q4" s="209"/>
    </row>
    <row r="5" spans="1:17" ht="18.75" customHeight="1">
      <c r="A5" s="187"/>
      <c r="B5" s="218"/>
      <c r="C5" s="218"/>
      <c r="D5" s="218"/>
      <c r="E5" s="218"/>
      <c r="F5" s="218"/>
      <c r="G5" s="218" t="s">
        <v>56</v>
      </c>
      <c r="H5" s="218" t="s">
        <v>59</v>
      </c>
      <c r="I5" s="218" t="s">
        <v>519</v>
      </c>
      <c r="J5" s="218" t="s">
        <v>520</v>
      </c>
      <c r="K5" s="219" t="s">
        <v>521</v>
      </c>
      <c r="L5" s="210" t="s">
        <v>78</v>
      </c>
      <c r="M5" s="210"/>
      <c r="N5" s="210"/>
      <c r="O5" s="211"/>
      <c r="P5" s="212"/>
      <c r="Q5" s="213"/>
    </row>
    <row r="6" spans="1:17" ht="30" customHeight="1">
      <c r="A6" s="148"/>
      <c r="B6" s="213"/>
      <c r="C6" s="213"/>
      <c r="D6" s="213"/>
      <c r="E6" s="213"/>
      <c r="F6" s="213"/>
      <c r="G6" s="213"/>
      <c r="H6" s="213" t="s">
        <v>58</v>
      </c>
      <c r="I6" s="213"/>
      <c r="J6" s="213"/>
      <c r="K6" s="220"/>
      <c r="L6" s="37" t="s">
        <v>58</v>
      </c>
      <c r="M6" s="37" t="s">
        <v>65</v>
      </c>
      <c r="N6" s="37" t="s">
        <v>207</v>
      </c>
      <c r="O6" s="46" t="s">
        <v>67</v>
      </c>
      <c r="P6" s="38" t="s">
        <v>68</v>
      </c>
      <c r="Q6" s="37" t="s">
        <v>69</v>
      </c>
    </row>
    <row r="7" spans="1:17" ht="18.75" customHeight="1">
      <c r="A7" s="16">
        <v>1</v>
      </c>
      <c r="B7" s="48">
        <v>2</v>
      </c>
      <c r="C7" s="48">
        <v>3</v>
      </c>
      <c r="D7" s="48">
        <v>4</v>
      </c>
      <c r="E7" s="48">
        <v>5</v>
      </c>
      <c r="F7" s="48">
        <v>6</v>
      </c>
      <c r="G7" s="49">
        <v>7</v>
      </c>
      <c r="H7" s="49">
        <v>8</v>
      </c>
      <c r="I7" s="49">
        <v>9</v>
      </c>
      <c r="J7" s="49">
        <v>10</v>
      </c>
      <c r="K7" s="49">
        <v>11</v>
      </c>
      <c r="L7" s="49">
        <v>12</v>
      </c>
      <c r="M7" s="49">
        <v>13</v>
      </c>
      <c r="N7" s="49">
        <v>14</v>
      </c>
      <c r="O7" s="49">
        <v>15</v>
      </c>
      <c r="P7" s="49">
        <v>16</v>
      </c>
      <c r="Q7" s="49">
        <v>17</v>
      </c>
    </row>
    <row r="8" spans="1:17" ht="18.75" customHeight="1">
      <c r="A8" s="40" t="s">
        <v>71</v>
      </c>
      <c r="B8" s="41"/>
      <c r="C8" s="41"/>
      <c r="D8" s="41"/>
      <c r="E8" s="50"/>
      <c r="F8" s="11"/>
      <c r="G8" s="11">
        <v>41000</v>
      </c>
      <c r="H8" s="11">
        <v>41000</v>
      </c>
      <c r="I8" s="11"/>
      <c r="J8" s="11"/>
      <c r="K8" s="11"/>
      <c r="L8" s="11"/>
      <c r="M8" s="11"/>
      <c r="N8" s="11"/>
      <c r="O8" s="11"/>
      <c r="P8" s="11"/>
      <c r="Q8" s="11"/>
    </row>
    <row r="9" spans="1:17" ht="18.75" customHeight="1">
      <c r="A9" s="107" t="s">
        <v>269</v>
      </c>
      <c r="B9" s="41" t="s">
        <v>522</v>
      </c>
      <c r="C9" s="41" t="s">
        <v>523</v>
      </c>
      <c r="D9" s="41" t="s">
        <v>524</v>
      </c>
      <c r="E9" s="51">
        <v>1</v>
      </c>
      <c r="F9" s="11"/>
      <c r="G9" s="11">
        <v>6000</v>
      </c>
      <c r="H9" s="11">
        <v>6000</v>
      </c>
      <c r="I9" s="11"/>
      <c r="J9" s="11"/>
      <c r="K9" s="11"/>
      <c r="L9" s="11"/>
      <c r="M9" s="11"/>
      <c r="N9" s="11"/>
      <c r="O9" s="11"/>
      <c r="P9" s="11"/>
      <c r="Q9" s="11"/>
    </row>
    <row r="10" spans="1:17" ht="18.75" customHeight="1">
      <c r="A10" s="107" t="s">
        <v>269</v>
      </c>
      <c r="B10" s="41" t="s">
        <v>525</v>
      </c>
      <c r="C10" s="41" t="s">
        <v>526</v>
      </c>
      <c r="D10" s="41" t="s">
        <v>371</v>
      </c>
      <c r="E10" s="51">
        <v>1</v>
      </c>
      <c r="F10" s="11"/>
      <c r="G10" s="11">
        <v>10000</v>
      </c>
      <c r="H10" s="11">
        <v>10000</v>
      </c>
      <c r="I10" s="11"/>
      <c r="J10" s="11"/>
      <c r="K10" s="11"/>
      <c r="L10" s="11"/>
      <c r="M10" s="11"/>
      <c r="N10" s="11"/>
      <c r="O10" s="11"/>
      <c r="P10" s="11"/>
      <c r="Q10" s="11"/>
    </row>
    <row r="11" spans="1:17" ht="18.75" customHeight="1">
      <c r="A11" s="107" t="s">
        <v>269</v>
      </c>
      <c r="B11" s="41" t="s">
        <v>527</v>
      </c>
      <c r="C11" s="41" t="s">
        <v>528</v>
      </c>
      <c r="D11" s="41" t="s">
        <v>529</v>
      </c>
      <c r="E11" s="51">
        <v>1</v>
      </c>
      <c r="F11" s="11"/>
      <c r="G11" s="11">
        <v>8000</v>
      </c>
      <c r="H11" s="11">
        <v>8000</v>
      </c>
      <c r="I11" s="11"/>
      <c r="J11" s="11"/>
      <c r="K11" s="11"/>
      <c r="L11" s="11"/>
      <c r="M11" s="11"/>
      <c r="N11" s="11"/>
      <c r="O11" s="11"/>
      <c r="P11" s="11"/>
      <c r="Q11" s="11"/>
    </row>
    <row r="12" spans="1:17" ht="18.75" customHeight="1">
      <c r="A12" s="107" t="s">
        <v>249</v>
      </c>
      <c r="B12" s="41" t="s">
        <v>530</v>
      </c>
      <c r="C12" s="41" t="s">
        <v>530</v>
      </c>
      <c r="D12" s="41" t="s">
        <v>407</v>
      </c>
      <c r="E12" s="51">
        <v>1</v>
      </c>
      <c r="F12" s="11"/>
      <c r="G12" s="11">
        <v>17000</v>
      </c>
      <c r="H12" s="11">
        <v>17000</v>
      </c>
      <c r="I12" s="11"/>
      <c r="J12" s="11"/>
      <c r="K12" s="11"/>
      <c r="L12" s="11"/>
      <c r="M12" s="11"/>
      <c r="N12" s="11"/>
      <c r="O12" s="11"/>
      <c r="P12" s="11"/>
      <c r="Q12" s="11"/>
    </row>
    <row r="13" spans="1:17" ht="18.75" customHeight="1">
      <c r="A13" s="214" t="s">
        <v>130</v>
      </c>
      <c r="B13" s="215"/>
      <c r="C13" s="215"/>
      <c r="D13" s="215"/>
      <c r="E13" s="216"/>
      <c r="F13" s="11"/>
      <c r="G13" s="11">
        <v>41000</v>
      </c>
      <c r="H13" s="11">
        <v>41000</v>
      </c>
      <c r="I13" s="11"/>
      <c r="J13" s="11"/>
      <c r="K13" s="11"/>
      <c r="L13" s="11"/>
      <c r="M13" s="11"/>
      <c r="N13" s="11"/>
      <c r="O13" s="11"/>
      <c r="P13" s="11"/>
      <c r="Q13" s="11"/>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honeticPr fontId="31" type="noConversion"/>
  <printOptions horizontalCentered="1"/>
  <pageMargins left="1" right="1" top="0.75" bottom="0.75"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R11"/>
  <sheetViews>
    <sheetView showZeros="0" workbookViewId="0">
      <selection activeCell="A11" sqref="A11:R11"/>
    </sheetView>
  </sheetViews>
  <sheetFormatPr defaultColWidth="9.140625" defaultRowHeight="14.25" customHeight="1"/>
  <cols>
    <col min="1" max="1" width="31.42578125" customWidth="1"/>
    <col min="2" max="3" width="21.85546875" customWidth="1"/>
    <col min="4" max="14" width="19" customWidth="1"/>
  </cols>
  <sheetData>
    <row r="1" spans="1:18" ht="15" customHeight="1">
      <c r="A1" s="30"/>
      <c r="B1" s="30"/>
      <c r="C1" s="34"/>
      <c r="D1" s="30"/>
      <c r="E1" s="30"/>
      <c r="F1" s="30"/>
      <c r="G1" s="30"/>
      <c r="H1" s="35"/>
      <c r="I1" s="30"/>
      <c r="J1" s="30"/>
      <c r="K1" s="30"/>
      <c r="L1" s="18"/>
      <c r="M1" s="43"/>
      <c r="N1" s="44" t="s">
        <v>531</v>
      </c>
    </row>
    <row r="2" spans="1:18" ht="34.5" customHeight="1">
      <c r="A2" s="223" t="str">
        <f>"2025"&amp;"年部门政府购买服务预算表"</f>
        <v>2025年部门政府购买服务预算表</v>
      </c>
      <c r="B2" s="224"/>
      <c r="C2" s="163"/>
      <c r="D2" s="224"/>
      <c r="E2" s="224"/>
      <c r="F2" s="224"/>
      <c r="G2" s="224"/>
      <c r="H2" s="225"/>
      <c r="I2" s="224"/>
      <c r="J2" s="224"/>
      <c r="K2" s="224"/>
      <c r="L2" s="163"/>
      <c r="M2" s="225"/>
      <c r="N2" s="224"/>
    </row>
    <row r="3" spans="1:18" ht="18.75" customHeight="1">
      <c r="A3" s="226" t="str">
        <f>"单位名称："&amp;"永德县水务局"</f>
        <v>单位名称：永德县水务局</v>
      </c>
      <c r="B3" s="227"/>
      <c r="C3" s="228"/>
      <c r="D3" s="29"/>
      <c r="E3" s="29"/>
      <c r="F3" s="29"/>
      <c r="G3" s="29"/>
      <c r="H3" s="35"/>
      <c r="I3" s="30"/>
      <c r="J3" s="30"/>
      <c r="K3" s="30"/>
      <c r="L3" s="31"/>
      <c r="M3" s="45"/>
      <c r="N3" s="44" t="s">
        <v>179</v>
      </c>
    </row>
    <row r="4" spans="1:18" ht="18.75" customHeight="1">
      <c r="A4" s="186" t="s">
        <v>513</v>
      </c>
      <c r="B4" s="217" t="s">
        <v>532</v>
      </c>
      <c r="C4" s="222" t="s">
        <v>533</v>
      </c>
      <c r="D4" s="208" t="s">
        <v>199</v>
      </c>
      <c r="E4" s="208"/>
      <c r="F4" s="208"/>
      <c r="G4" s="208"/>
      <c r="H4" s="142"/>
      <c r="I4" s="208"/>
      <c r="J4" s="208"/>
      <c r="K4" s="208"/>
      <c r="L4" s="178"/>
      <c r="M4" s="142"/>
      <c r="N4" s="209"/>
    </row>
    <row r="5" spans="1:18" ht="18.75" customHeight="1">
      <c r="A5" s="187"/>
      <c r="B5" s="218"/>
      <c r="C5" s="219"/>
      <c r="D5" s="218" t="s">
        <v>56</v>
      </c>
      <c r="E5" s="218" t="s">
        <v>59</v>
      </c>
      <c r="F5" s="218" t="s">
        <v>519</v>
      </c>
      <c r="G5" s="218" t="s">
        <v>520</v>
      </c>
      <c r="H5" s="219" t="s">
        <v>521</v>
      </c>
      <c r="I5" s="210" t="s">
        <v>78</v>
      </c>
      <c r="J5" s="210"/>
      <c r="K5" s="210"/>
      <c r="L5" s="211"/>
      <c r="M5" s="212"/>
      <c r="N5" s="213"/>
    </row>
    <row r="6" spans="1:18" ht="26.25" customHeight="1">
      <c r="A6" s="148"/>
      <c r="B6" s="213"/>
      <c r="C6" s="220"/>
      <c r="D6" s="213"/>
      <c r="E6" s="213"/>
      <c r="F6" s="213"/>
      <c r="G6" s="213"/>
      <c r="H6" s="220"/>
      <c r="I6" s="37" t="s">
        <v>58</v>
      </c>
      <c r="J6" s="37" t="s">
        <v>65</v>
      </c>
      <c r="K6" s="37" t="s">
        <v>207</v>
      </c>
      <c r="L6" s="46" t="s">
        <v>67</v>
      </c>
      <c r="M6" s="38" t="s">
        <v>68</v>
      </c>
      <c r="N6" s="37" t="s">
        <v>69</v>
      </c>
    </row>
    <row r="7" spans="1:18" ht="18.75" customHeight="1">
      <c r="A7" s="39">
        <v>1</v>
      </c>
      <c r="B7" s="39">
        <v>2</v>
      </c>
      <c r="C7" s="39">
        <v>3</v>
      </c>
      <c r="D7" s="39">
        <v>4</v>
      </c>
      <c r="E7" s="39">
        <v>5</v>
      </c>
      <c r="F7" s="39">
        <v>6</v>
      </c>
      <c r="G7" s="39">
        <v>7</v>
      </c>
      <c r="H7" s="39">
        <v>8</v>
      </c>
      <c r="I7" s="39">
        <v>9</v>
      </c>
      <c r="J7" s="39">
        <v>10</v>
      </c>
      <c r="K7" s="39">
        <v>11</v>
      </c>
      <c r="L7" s="39">
        <v>12</v>
      </c>
      <c r="M7" s="39">
        <v>13</v>
      </c>
      <c r="N7" s="39">
        <v>14</v>
      </c>
    </row>
    <row r="8" spans="1:18" ht="18.75" customHeight="1">
      <c r="A8" s="40"/>
      <c r="B8" s="41"/>
      <c r="C8" s="42"/>
      <c r="D8" s="11"/>
      <c r="E8" s="11"/>
      <c r="F8" s="11"/>
      <c r="G8" s="11"/>
      <c r="H8" s="11"/>
      <c r="I8" s="11"/>
      <c r="J8" s="11"/>
      <c r="K8" s="11"/>
      <c r="L8" s="11"/>
      <c r="M8" s="11"/>
      <c r="N8" s="11"/>
    </row>
    <row r="9" spans="1:18" ht="18.75" customHeight="1">
      <c r="A9" s="40"/>
      <c r="B9" s="41"/>
      <c r="C9" s="42"/>
      <c r="D9" s="11"/>
      <c r="E9" s="11"/>
      <c r="F9" s="11"/>
      <c r="G9" s="11"/>
      <c r="H9" s="11"/>
      <c r="I9" s="11"/>
      <c r="J9" s="11"/>
      <c r="K9" s="11"/>
      <c r="L9" s="11"/>
      <c r="M9" s="11"/>
      <c r="N9" s="11"/>
    </row>
    <row r="10" spans="1:18" ht="18.75" customHeight="1">
      <c r="A10" s="214" t="s">
        <v>130</v>
      </c>
      <c r="B10" s="215"/>
      <c r="C10" s="229"/>
      <c r="D10" s="11"/>
      <c r="E10" s="11"/>
      <c r="F10" s="11"/>
      <c r="G10" s="11"/>
      <c r="H10" s="11"/>
      <c r="I10" s="11"/>
      <c r="J10" s="11"/>
      <c r="K10" s="11"/>
      <c r="L10" s="11"/>
      <c r="M10" s="11"/>
      <c r="N10" s="11"/>
    </row>
    <row r="11" spans="1:18" ht="33" customHeight="1">
      <c r="A11" s="221" t="s">
        <v>534</v>
      </c>
      <c r="B11" s="221"/>
      <c r="C11" s="221"/>
      <c r="D11" s="221"/>
      <c r="E11" s="221"/>
      <c r="F11" s="221"/>
      <c r="G11" s="221"/>
      <c r="H11" s="221"/>
      <c r="I11" s="221"/>
      <c r="J11" s="221"/>
      <c r="K11" s="221"/>
      <c r="L11" s="221"/>
      <c r="M11" s="221"/>
      <c r="N11" s="221"/>
      <c r="O11" s="221"/>
      <c r="P11" s="221"/>
      <c r="Q11" s="221"/>
      <c r="R11" s="221"/>
    </row>
  </sheetData>
  <mergeCells count="14">
    <mergeCell ref="A2:N2"/>
    <mergeCell ref="A3:C3"/>
    <mergeCell ref="D4:N4"/>
    <mergeCell ref="I5:N5"/>
    <mergeCell ref="A10:C10"/>
    <mergeCell ref="A11:R11"/>
    <mergeCell ref="A4:A6"/>
    <mergeCell ref="B4:B6"/>
    <mergeCell ref="C4:C6"/>
    <mergeCell ref="D5:D6"/>
    <mergeCell ref="E5:E6"/>
    <mergeCell ref="F5:F6"/>
    <mergeCell ref="G5:G6"/>
    <mergeCell ref="H5:H6"/>
  </mergeCells>
  <phoneticPr fontId="31" type="noConversion"/>
  <printOptions horizontalCentered="1"/>
  <pageMargins left="1" right="1" top="0.75" bottom="0.75"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I9"/>
  <sheetViews>
    <sheetView showZeros="0" workbookViewId="0">
      <selection activeCell="A9" sqref="A9:I9"/>
    </sheetView>
  </sheetViews>
  <sheetFormatPr defaultColWidth="9.140625" defaultRowHeight="14.25" customHeight="1"/>
  <cols>
    <col min="1" max="1" width="37.7109375" customWidth="1"/>
    <col min="2" max="4" width="17.5703125" customWidth="1"/>
    <col min="5" max="9" width="15.7109375" customWidth="1"/>
  </cols>
  <sheetData>
    <row r="1" spans="1:9" ht="15" customHeight="1">
      <c r="A1" s="14"/>
      <c r="B1" s="14"/>
      <c r="C1" s="14"/>
      <c r="D1" s="28"/>
      <c r="G1" s="18"/>
      <c r="H1" s="18"/>
      <c r="I1" s="18" t="s">
        <v>535</v>
      </c>
    </row>
    <row r="2" spans="1:9" ht="27.75" customHeight="1">
      <c r="A2" s="207" t="str">
        <f>"2025"&amp;"年县对下转移支付预算表"</f>
        <v>2025年县对下转移支付预算表</v>
      </c>
      <c r="B2" s="176"/>
      <c r="C2" s="176"/>
      <c r="D2" s="176"/>
      <c r="E2" s="176"/>
      <c r="F2" s="176"/>
      <c r="G2" s="163"/>
      <c r="H2" s="163"/>
      <c r="I2" s="176"/>
    </row>
    <row r="3" spans="1:9" ht="18.75" customHeight="1">
      <c r="A3" s="226" t="str">
        <f>"单位名称："&amp;"永德县水务局"</f>
        <v>单位名称：永德县水务局</v>
      </c>
      <c r="B3" s="227"/>
      <c r="C3" s="227"/>
      <c r="D3" s="230"/>
      <c r="E3" s="140"/>
      <c r="G3" s="31"/>
      <c r="H3" s="31"/>
      <c r="I3" s="18" t="s">
        <v>179</v>
      </c>
    </row>
    <row r="4" spans="1:9" ht="18.75" customHeight="1">
      <c r="A4" s="114" t="s">
        <v>536</v>
      </c>
      <c r="B4" s="112" t="s">
        <v>199</v>
      </c>
      <c r="C4" s="144"/>
      <c r="D4" s="144"/>
      <c r="E4" s="112" t="s">
        <v>537</v>
      </c>
      <c r="F4" s="144"/>
      <c r="G4" s="178"/>
      <c r="H4" s="178"/>
      <c r="I4" s="113"/>
    </row>
    <row r="5" spans="1:9" ht="18.75" customHeight="1">
      <c r="A5" s="115"/>
      <c r="B5" s="15" t="s">
        <v>56</v>
      </c>
      <c r="C5" s="6" t="s">
        <v>59</v>
      </c>
      <c r="D5" s="32" t="s">
        <v>538</v>
      </c>
      <c r="E5" s="33" t="s">
        <v>539</v>
      </c>
      <c r="F5" s="33" t="s">
        <v>539</v>
      </c>
      <c r="G5" s="33" t="s">
        <v>539</v>
      </c>
      <c r="H5" s="33" t="s">
        <v>539</v>
      </c>
      <c r="I5" s="33" t="s">
        <v>539</v>
      </c>
    </row>
    <row r="6" spans="1:9" ht="18.75" customHeight="1">
      <c r="A6" s="33">
        <v>1</v>
      </c>
      <c r="B6" s="33">
        <v>2</v>
      </c>
      <c r="C6" s="33">
        <v>3</v>
      </c>
      <c r="D6" s="33">
        <v>4</v>
      </c>
      <c r="E6" s="33">
        <v>5</v>
      </c>
      <c r="F6" s="33">
        <v>6</v>
      </c>
      <c r="G6" s="33">
        <v>7</v>
      </c>
      <c r="H6" s="33">
        <v>8</v>
      </c>
      <c r="I6" s="33">
        <v>9</v>
      </c>
    </row>
    <row r="7" spans="1:9" ht="18.75" customHeight="1">
      <c r="A7" s="17"/>
      <c r="B7" s="11"/>
      <c r="C7" s="11"/>
      <c r="D7" s="11"/>
      <c r="E7" s="11"/>
      <c r="F7" s="11"/>
      <c r="G7" s="11"/>
      <c r="H7" s="11"/>
      <c r="I7" s="11"/>
    </row>
    <row r="8" spans="1:9" ht="18.75" customHeight="1">
      <c r="A8" s="17"/>
      <c r="B8" s="11"/>
      <c r="C8" s="11"/>
      <c r="D8" s="11"/>
      <c r="E8" s="11"/>
      <c r="F8" s="11"/>
      <c r="G8" s="11"/>
      <c r="H8" s="11"/>
      <c r="I8" s="11"/>
    </row>
    <row r="9" spans="1:9" ht="29.1" customHeight="1">
      <c r="A9" s="231" t="s">
        <v>540</v>
      </c>
      <c r="B9" s="231"/>
      <c r="C9" s="231"/>
      <c r="D9" s="231"/>
      <c r="E9" s="231"/>
      <c r="F9" s="231"/>
      <c r="G9" s="231"/>
      <c r="H9" s="231"/>
      <c r="I9" s="231"/>
    </row>
  </sheetData>
  <mergeCells count="6">
    <mergeCell ref="A2:I2"/>
    <mergeCell ref="A3:E3"/>
    <mergeCell ref="B4:D4"/>
    <mergeCell ref="E4:I4"/>
    <mergeCell ref="A9:I9"/>
    <mergeCell ref="A4:A5"/>
  </mergeCells>
  <phoneticPr fontId="31" type="noConversion"/>
  <printOptions horizontalCentered="1"/>
  <pageMargins left="1" right="1" top="0.75" bottom="0.75" header="0" footer="0"/>
  <pageSetup paperSize="9" scale="5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J8"/>
  <sheetViews>
    <sheetView showZeros="0" workbookViewId="0">
      <selection activeCell="A8" sqref="A8:J8"/>
    </sheetView>
  </sheetViews>
  <sheetFormatPr defaultColWidth="9.140625" defaultRowHeight="12" customHeight="1"/>
  <cols>
    <col min="1" max="1" width="34.28515625" customWidth="1"/>
    <col min="2" max="2" width="29" customWidth="1"/>
    <col min="3" max="5" width="23.5703125" customWidth="1"/>
    <col min="6" max="6" width="11.28515625" customWidth="1"/>
    <col min="7" max="7" width="25.140625" customWidth="1"/>
    <col min="8" max="8" width="15.5703125" customWidth="1"/>
    <col min="9" max="9" width="13.42578125" customWidth="1"/>
    <col min="10" max="10" width="18.85546875" customWidth="1"/>
  </cols>
  <sheetData>
    <row r="1" spans="1:10" ht="15" customHeight="1">
      <c r="J1" s="18" t="s">
        <v>541</v>
      </c>
    </row>
    <row r="2" spans="1:10" ht="36" customHeight="1">
      <c r="A2" s="108" t="str">
        <f>"2025"&amp;"年县对下转移支付绩效目标表"</f>
        <v>2025年县对下转移支付绩效目标表</v>
      </c>
      <c r="B2" s="176"/>
      <c r="C2" s="176"/>
      <c r="D2" s="176"/>
      <c r="E2" s="176"/>
      <c r="F2" s="163"/>
      <c r="G2" s="176"/>
      <c r="H2" s="163"/>
      <c r="I2" s="163"/>
      <c r="J2" s="176"/>
    </row>
    <row r="3" spans="1:10" ht="18.75" customHeight="1">
      <c r="A3" s="150" t="str">
        <f>"单位名称："&amp;"永德县水务局"</f>
        <v>单位名称：永德县水务局</v>
      </c>
      <c r="B3" s="193"/>
      <c r="C3" s="193"/>
      <c r="D3" s="193"/>
      <c r="E3" s="193"/>
      <c r="F3" s="194"/>
      <c r="G3" s="193"/>
      <c r="H3" s="194"/>
    </row>
    <row r="4" spans="1:10" ht="18.75" customHeight="1">
      <c r="A4" s="21" t="s">
        <v>318</v>
      </c>
      <c r="B4" s="21" t="s">
        <v>319</v>
      </c>
      <c r="C4" s="21" t="s">
        <v>320</v>
      </c>
      <c r="D4" s="21" t="s">
        <v>321</v>
      </c>
      <c r="E4" s="21" t="s">
        <v>322</v>
      </c>
      <c r="F4" s="24" t="s">
        <v>323</v>
      </c>
      <c r="G4" s="21" t="s">
        <v>324</v>
      </c>
      <c r="H4" s="24" t="s">
        <v>325</v>
      </c>
      <c r="I4" s="24" t="s">
        <v>326</v>
      </c>
      <c r="J4" s="21" t="s">
        <v>327</v>
      </c>
    </row>
    <row r="5" spans="1:10" ht="18.75" customHeight="1">
      <c r="A5" s="21">
        <v>1</v>
      </c>
      <c r="B5" s="21">
        <v>2</v>
      </c>
      <c r="C5" s="21">
        <v>3</v>
      </c>
      <c r="D5" s="21">
        <v>4</v>
      </c>
      <c r="E5" s="21">
        <v>5</v>
      </c>
      <c r="F5" s="24">
        <v>6</v>
      </c>
      <c r="G5" s="21">
        <v>7</v>
      </c>
      <c r="H5" s="24">
        <v>8</v>
      </c>
      <c r="I5" s="24">
        <v>9</v>
      </c>
      <c r="J5" s="21">
        <v>10</v>
      </c>
    </row>
    <row r="6" spans="1:10" ht="18.75" customHeight="1">
      <c r="A6" s="9"/>
      <c r="B6" s="22"/>
      <c r="C6" s="22"/>
      <c r="D6" s="22"/>
      <c r="E6" s="25"/>
      <c r="F6" s="26"/>
      <c r="G6" s="25"/>
      <c r="H6" s="26"/>
      <c r="I6" s="26"/>
      <c r="J6" s="25"/>
    </row>
    <row r="7" spans="1:10" ht="18.75" customHeight="1">
      <c r="A7" s="9"/>
      <c r="B7" s="9"/>
      <c r="C7" s="9"/>
      <c r="D7" s="9"/>
      <c r="E7" s="9"/>
      <c r="F7" s="27"/>
      <c r="G7" s="9"/>
      <c r="H7" s="9"/>
      <c r="I7" s="9"/>
      <c r="J7" s="9"/>
    </row>
    <row r="8" spans="1:10" ht="30.95" customHeight="1">
      <c r="A8" s="221" t="s">
        <v>542</v>
      </c>
      <c r="B8" s="221"/>
      <c r="C8" s="221"/>
      <c r="D8" s="221"/>
      <c r="E8" s="221"/>
      <c r="F8" s="221"/>
      <c r="G8" s="221"/>
      <c r="H8" s="221"/>
      <c r="I8" s="221"/>
      <c r="J8" s="221"/>
    </row>
  </sheetData>
  <mergeCells count="3">
    <mergeCell ref="A2:J2"/>
    <mergeCell ref="A3:H3"/>
    <mergeCell ref="A8:J8"/>
  </mergeCells>
  <phoneticPr fontId="31" type="noConversion"/>
  <printOptions horizontalCentered="1"/>
  <pageMargins left="1" right="1" top="0.75" bottom="0.75"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9"/>
  <sheetViews>
    <sheetView showZeros="0" workbookViewId="0">
      <selection activeCell="A9" sqref="A9:H9"/>
    </sheetView>
  </sheetViews>
  <sheetFormatPr defaultColWidth="9.140625" defaultRowHeight="12" customHeight="1"/>
  <cols>
    <col min="1" max="1" width="29" customWidth="1"/>
    <col min="2" max="2" width="18.7109375" customWidth="1"/>
    <col min="3" max="3" width="24.85546875" customWidth="1"/>
    <col min="4" max="4" width="23.5703125" customWidth="1"/>
    <col min="5" max="5" width="17.85546875" customWidth="1"/>
    <col min="6" max="6" width="23.5703125" customWidth="1"/>
    <col min="7" max="7" width="25.140625" customWidth="1"/>
    <col min="8" max="8" width="18.85546875" customWidth="1"/>
  </cols>
  <sheetData>
    <row r="1" spans="1:8" ht="15" customHeight="1">
      <c r="A1" s="1"/>
      <c r="B1" s="1"/>
      <c r="C1" s="1"/>
      <c r="D1" s="1"/>
      <c r="E1" s="1"/>
      <c r="F1" s="1"/>
      <c r="G1" s="1"/>
      <c r="H1" s="19" t="s">
        <v>543</v>
      </c>
    </row>
    <row r="2" spans="1:8" ht="34.5" customHeight="1">
      <c r="A2" s="223" t="str">
        <f>"2025"&amp;"年新增资产配置表"</f>
        <v>2025年新增资产配置表</v>
      </c>
      <c r="B2" s="176"/>
      <c r="C2" s="176"/>
      <c r="D2" s="176"/>
      <c r="E2" s="176"/>
      <c r="F2" s="176"/>
      <c r="G2" s="176"/>
      <c r="H2" s="176"/>
    </row>
    <row r="3" spans="1:8" ht="18.75" customHeight="1">
      <c r="A3" s="110" t="str">
        <f>"单位名称："&amp;"永德县水务局"</f>
        <v>单位名称：永德县水务局</v>
      </c>
      <c r="B3" s="188"/>
      <c r="C3" s="193"/>
      <c r="H3" s="20" t="s">
        <v>179</v>
      </c>
    </row>
    <row r="4" spans="1:8" ht="18.75" customHeight="1">
      <c r="A4" s="186" t="s">
        <v>192</v>
      </c>
      <c r="B4" s="186" t="s">
        <v>544</v>
      </c>
      <c r="C4" s="186" t="s">
        <v>545</v>
      </c>
      <c r="D4" s="186" t="s">
        <v>546</v>
      </c>
      <c r="E4" s="186" t="s">
        <v>547</v>
      </c>
      <c r="F4" s="232" t="s">
        <v>548</v>
      </c>
      <c r="G4" s="208"/>
      <c r="H4" s="209"/>
    </row>
    <row r="5" spans="1:8" ht="18.75" customHeight="1">
      <c r="A5" s="148"/>
      <c r="B5" s="148"/>
      <c r="C5" s="148"/>
      <c r="D5" s="148"/>
      <c r="E5" s="148"/>
      <c r="F5" s="21" t="s">
        <v>517</v>
      </c>
      <c r="G5" s="21" t="s">
        <v>549</v>
      </c>
      <c r="H5" s="21" t="s">
        <v>550</v>
      </c>
    </row>
    <row r="6" spans="1:8" ht="18.75" customHeight="1">
      <c r="A6" s="21">
        <v>1</v>
      </c>
      <c r="B6" s="21">
        <v>2</v>
      </c>
      <c r="C6" s="21">
        <v>3</v>
      </c>
      <c r="D6" s="21">
        <v>4</v>
      </c>
      <c r="E6" s="21">
        <v>5</v>
      </c>
      <c r="F6" s="21">
        <v>6</v>
      </c>
      <c r="G6" s="21">
        <v>7</v>
      </c>
      <c r="H6" s="21">
        <v>8</v>
      </c>
    </row>
    <row r="7" spans="1:8" ht="18.75" customHeight="1">
      <c r="A7" s="22"/>
      <c r="B7" s="22"/>
      <c r="C7" s="17"/>
      <c r="D7" s="17"/>
      <c r="E7" s="17"/>
      <c r="F7" s="23"/>
      <c r="G7" s="11"/>
      <c r="H7" s="11"/>
    </row>
    <row r="8" spans="1:8" ht="18.75" customHeight="1">
      <c r="A8" s="233" t="s">
        <v>56</v>
      </c>
      <c r="B8" s="234"/>
      <c r="C8" s="234"/>
      <c r="D8" s="234"/>
      <c r="E8" s="235"/>
      <c r="F8" s="23"/>
      <c r="G8" s="11"/>
      <c r="H8" s="11"/>
    </row>
    <row r="9" spans="1:8" ht="24.95" customHeight="1">
      <c r="A9" s="221" t="s">
        <v>551</v>
      </c>
      <c r="B9" s="221"/>
      <c r="C9" s="221"/>
      <c r="D9" s="221"/>
      <c r="E9" s="221"/>
      <c r="F9" s="221"/>
      <c r="G9" s="221"/>
      <c r="H9" s="221"/>
    </row>
  </sheetData>
  <mergeCells count="10">
    <mergeCell ref="A2:H2"/>
    <mergeCell ref="A3:C3"/>
    <mergeCell ref="F4:H4"/>
    <mergeCell ref="A8:E8"/>
    <mergeCell ref="A9:H9"/>
    <mergeCell ref="A4:A5"/>
    <mergeCell ref="B4:B5"/>
    <mergeCell ref="C4:C5"/>
    <mergeCell ref="D4:D5"/>
    <mergeCell ref="E4:E5"/>
  </mergeCells>
  <phoneticPr fontId="31" type="noConversion"/>
  <pageMargins left="0.36" right="0.1" top="0.26" bottom="0.26" header="0" footer="0"/>
  <pageSetup paperSize="9" scale="8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K11"/>
  <sheetViews>
    <sheetView showZeros="0" workbookViewId="0">
      <selection activeCell="A11" sqref="A11:K11"/>
    </sheetView>
  </sheetViews>
  <sheetFormatPr defaultColWidth="9.140625" defaultRowHeight="14.25" customHeight="1"/>
  <cols>
    <col min="1" max="1" width="13.42578125" customWidth="1"/>
    <col min="2" max="2" width="43.85546875" customWidth="1"/>
    <col min="3" max="3" width="23.85546875" customWidth="1"/>
    <col min="4" max="4" width="11.140625" customWidth="1"/>
    <col min="5" max="5" width="33.140625" customWidth="1"/>
    <col min="6" max="6" width="9.85546875" customWidth="1"/>
    <col min="7" max="7" width="17.7109375" customWidth="1"/>
    <col min="8" max="11" width="15.42578125" customWidth="1"/>
  </cols>
  <sheetData>
    <row r="1" spans="1:11" ht="15" customHeight="1">
      <c r="D1" s="13"/>
      <c r="E1" s="13"/>
      <c r="F1" s="13"/>
      <c r="G1" s="13"/>
      <c r="H1" s="14"/>
      <c r="I1" s="14"/>
      <c r="J1" s="14"/>
      <c r="K1" s="18" t="s">
        <v>552</v>
      </c>
    </row>
    <row r="2" spans="1:11" ht="42.75" customHeight="1">
      <c r="A2" s="108" t="str">
        <f>"2025"&amp;"年转移支付补助项目支出预算表"</f>
        <v>2025年转移支付补助项目支出预算表</v>
      </c>
      <c r="B2" s="176"/>
      <c r="C2" s="176"/>
      <c r="D2" s="176"/>
      <c r="E2" s="176"/>
      <c r="F2" s="176"/>
      <c r="G2" s="176"/>
      <c r="H2" s="176"/>
      <c r="I2" s="176"/>
      <c r="J2" s="176"/>
      <c r="K2" s="176"/>
    </row>
    <row r="3" spans="1:11" ht="18.75" customHeight="1">
      <c r="A3" s="150" t="str">
        <f>"单位名称："&amp;"永德县水务局"</f>
        <v>单位名称：永德县水务局</v>
      </c>
      <c r="B3" s="188"/>
      <c r="C3" s="188"/>
      <c r="D3" s="188"/>
      <c r="E3" s="188"/>
      <c r="F3" s="188"/>
      <c r="G3" s="188"/>
      <c r="H3" s="5"/>
      <c r="I3" s="5"/>
      <c r="J3" s="5"/>
      <c r="K3" s="4" t="s">
        <v>179</v>
      </c>
    </row>
    <row r="4" spans="1:11" ht="18.75" customHeight="1">
      <c r="A4" s="147" t="s">
        <v>287</v>
      </c>
      <c r="B4" s="147" t="s">
        <v>194</v>
      </c>
      <c r="C4" s="147" t="s">
        <v>288</v>
      </c>
      <c r="D4" s="186" t="s">
        <v>195</v>
      </c>
      <c r="E4" s="186" t="s">
        <v>196</v>
      </c>
      <c r="F4" s="186" t="s">
        <v>289</v>
      </c>
      <c r="G4" s="186" t="s">
        <v>290</v>
      </c>
      <c r="H4" s="114" t="s">
        <v>56</v>
      </c>
      <c r="I4" s="112" t="s">
        <v>553</v>
      </c>
      <c r="J4" s="144"/>
      <c r="K4" s="113"/>
    </row>
    <row r="5" spans="1:11" ht="18.75" customHeight="1">
      <c r="A5" s="172"/>
      <c r="B5" s="172"/>
      <c r="C5" s="172"/>
      <c r="D5" s="187"/>
      <c r="E5" s="187"/>
      <c r="F5" s="187"/>
      <c r="G5" s="187"/>
      <c r="H5" s="173"/>
      <c r="I5" s="186" t="s">
        <v>59</v>
      </c>
      <c r="J5" s="186" t="s">
        <v>60</v>
      </c>
      <c r="K5" s="186" t="s">
        <v>61</v>
      </c>
    </row>
    <row r="6" spans="1:11" ht="18.75" customHeight="1">
      <c r="A6" s="166"/>
      <c r="B6" s="166"/>
      <c r="C6" s="166"/>
      <c r="D6" s="148"/>
      <c r="E6" s="148"/>
      <c r="F6" s="148"/>
      <c r="G6" s="148"/>
      <c r="H6" s="115"/>
      <c r="I6" s="148" t="s">
        <v>58</v>
      </c>
      <c r="J6" s="148"/>
      <c r="K6" s="148"/>
    </row>
    <row r="7" spans="1:11" ht="18.75" customHeight="1">
      <c r="A7" s="7">
        <v>1</v>
      </c>
      <c r="B7" s="7">
        <v>2</v>
      </c>
      <c r="C7" s="7">
        <v>3</v>
      </c>
      <c r="D7" s="7">
        <v>4</v>
      </c>
      <c r="E7" s="7">
        <v>5</v>
      </c>
      <c r="F7" s="7">
        <v>6</v>
      </c>
      <c r="G7" s="7">
        <v>7</v>
      </c>
      <c r="H7" s="7">
        <v>8</v>
      </c>
      <c r="I7" s="7">
        <v>9</v>
      </c>
      <c r="J7" s="8">
        <v>10</v>
      </c>
      <c r="K7" s="8">
        <v>11</v>
      </c>
    </row>
    <row r="8" spans="1:11" ht="18.75" customHeight="1">
      <c r="A8" s="17"/>
      <c r="B8" s="9"/>
      <c r="C8" s="17"/>
      <c r="D8" s="17"/>
      <c r="E8" s="17"/>
      <c r="F8" s="17"/>
      <c r="G8" s="17"/>
      <c r="H8" s="11"/>
      <c r="I8" s="11"/>
      <c r="J8" s="11"/>
      <c r="K8" s="11"/>
    </row>
    <row r="9" spans="1:11" ht="18.75" customHeight="1">
      <c r="A9" s="9"/>
      <c r="B9" s="9"/>
      <c r="C9" s="9"/>
      <c r="D9" s="9"/>
      <c r="E9" s="9"/>
      <c r="F9" s="9"/>
      <c r="G9" s="9"/>
      <c r="H9" s="11"/>
      <c r="I9" s="11"/>
      <c r="J9" s="11"/>
      <c r="K9" s="11"/>
    </row>
    <row r="10" spans="1:11" ht="18.75" customHeight="1">
      <c r="A10" s="169" t="s">
        <v>130</v>
      </c>
      <c r="B10" s="184"/>
      <c r="C10" s="184"/>
      <c r="D10" s="184"/>
      <c r="E10" s="184"/>
      <c r="F10" s="184"/>
      <c r="G10" s="185"/>
      <c r="H10" s="11"/>
      <c r="I10" s="11"/>
      <c r="J10" s="11"/>
      <c r="K10" s="11"/>
    </row>
    <row r="11" spans="1:11" ht="27.95" customHeight="1">
      <c r="A11" s="221" t="s">
        <v>554</v>
      </c>
      <c r="B11" s="221"/>
      <c r="C11" s="221"/>
      <c r="D11" s="221"/>
      <c r="E11" s="221"/>
      <c r="F11" s="221"/>
      <c r="G11" s="221"/>
      <c r="H11" s="221"/>
      <c r="I11" s="221"/>
      <c r="J11" s="221"/>
      <c r="K11" s="221"/>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honeticPr fontId="31" type="noConversion"/>
  <printOptions horizontalCentered="1"/>
  <pageMargins left="0.39" right="0.39" top="0.57999999999999996" bottom="0.57999999999999996" header="0.5" footer="0.5"/>
  <pageSetup paperSize="9" scale="5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G18"/>
  <sheetViews>
    <sheetView showZeros="0" workbookViewId="0"/>
  </sheetViews>
  <sheetFormatPr defaultColWidth="9.140625" defaultRowHeight="14.25" customHeight="1"/>
  <cols>
    <col min="1" max="1" width="29.42578125" customWidth="1"/>
    <col min="2" max="2" width="23.140625" customWidth="1"/>
    <col min="3" max="3" width="31.5703125" customWidth="1"/>
    <col min="4" max="4" width="20.42578125" customWidth="1"/>
    <col min="5" max="7" width="23.85546875" customWidth="1"/>
  </cols>
  <sheetData>
    <row r="1" spans="1:7" ht="15" customHeight="1">
      <c r="A1" s="1"/>
      <c r="B1" s="1"/>
      <c r="C1" s="1"/>
      <c r="D1" s="2"/>
      <c r="E1" s="3"/>
      <c r="F1" s="3"/>
      <c r="G1" s="4" t="s">
        <v>555</v>
      </c>
    </row>
    <row r="2" spans="1:7" ht="36.75" customHeight="1">
      <c r="A2" s="108" t="str">
        <f>"2025"&amp;"年部门项目中期规划预算表"</f>
        <v>2025年部门项目中期规划预算表</v>
      </c>
      <c r="B2" s="176"/>
      <c r="C2" s="176"/>
      <c r="D2" s="176"/>
      <c r="E2" s="176"/>
      <c r="F2" s="176"/>
      <c r="G2" s="176"/>
    </row>
    <row r="3" spans="1:7" ht="18.75" customHeight="1">
      <c r="A3" s="150" t="str">
        <f>"单位名称："&amp;"永德县水务局"</f>
        <v>单位名称：永德县水务局</v>
      </c>
      <c r="B3" s="188"/>
      <c r="C3" s="188"/>
      <c r="D3" s="188"/>
      <c r="E3" s="5"/>
      <c r="F3" s="5"/>
      <c r="G3" s="4" t="s">
        <v>179</v>
      </c>
    </row>
    <row r="4" spans="1:7" ht="18.75" customHeight="1">
      <c r="A4" s="147" t="s">
        <v>288</v>
      </c>
      <c r="B4" s="147" t="s">
        <v>287</v>
      </c>
      <c r="C4" s="147" t="s">
        <v>194</v>
      </c>
      <c r="D4" s="186" t="s">
        <v>556</v>
      </c>
      <c r="E4" s="112" t="s">
        <v>59</v>
      </c>
      <c r="F4" s="144"/>
      <c r="G4" s="113"/>
    </row>
    <row r="5" spans="1:7" ht="18.75" customHeight="1">
      <c r="A5" s="172"/>
      <c r="B5" s="172"/>
      <c r="C5" s="172"/>
      <c r="D5" s="187"/>
      <c r="E5" s="147" t="str">
        <f>"2025"&amp;"年"</f>
        <v>2025年</v>
      </c>
      <c r="F5" s="147" t="str">
        <f>"2025"+1&amp;"年"</f>
        <v>2026年</v>
      </c>
      <c r="G5" s="186" t="str">
        <f>"2025"+2&amp;"年"</f>
        <v>2027年</v>
      </c>
    </row>
    <row r="6" spans="1:7" ht="18.75" customHeight="1">
      <c r="A6" s="166"/>
      <c r="B6" s="166"/>
      <c r="C6" s="166"/>
      <c r="D6" s="148"/>
      <c r="E6" s="166" t="s">
        <v>58</v>
      </c>
      <c r="F6" s="166"/>
      <c r="G6" s="148"/>
    </row>
    <row r="7" spans="1:7" ht="18.75" customHeight="1">
      <c r="A7" s="7">
        <v>1</v>
      </c>
      <c r="B7" s="7">
        <v>2</v>
      </c>
      <c r="C7" s="7">
        <v>3</v>
      </c>
      <c r="D7" s="7">
        <v>4</v>
      </c>
      <c r="E7" s="7">
        <v>5</v>
      </c>
      <c r="F7" s="7">
        <v>6</v>
      </c>
      <c r="G7" s="8">
        <v>7</v>
      </c>
    </row>
    <row r="8" spans="1:7" ht="18.75" customHeight="1">
      <c r="A8" s="9" t="s">
        <v>71</v>
      </c>
      <c r="B8" s="10"/>
      <c r="C8" s="10"/>
      <c r="D8" s="9"/>
      <c r="E8" s="11">
        <v>1310034</v>
      </c>
      <c r="F8" s="11"/>
      <c r="G8" s="11"/>
    </row>
    <row r="9" spans="1:7" ht="18.75" customHeight="1">
      <c r="A9" s="9"/>
      <c r="B9" s="9" t="s">
        <v>557</v>
      </c>
      <c r="C9" s="9" t="s">
        <v>312</v>
      </c>
      <c r="D9" s="9" t="s">
        <v>558</v>
      </c>
      <c r="E9" s="11">
        <v>120000</v>
      </c>
      <c r="F9" s="11"/>
      <c r="G9" s="11"/>
    </row>
    <row r="10" spans="1:7" ht="18.75" customHeight="1">
      <c r="A10" s="12"/>
      <c r="B10" s="9" t="s">
        <v>557</v>
      </c>
      <c r="C10" s="9" t="s">
        <v>315</v>
      </c>
      <c r="D10" s="9" t="s">
        <v>558</v>
      </c>
      <c r="E10" s="11">
        <v>20000</v>
      </c>
      <c r="F10" s="11"/>
      <c r="G10" s="11"/>
    </row>
    <row r="11" spans="1:7" ht="18.75" customHeight="1">
      <c r="A11" s="12"/>
      <c r="B11" s="9" t="s">
        <v>559</v>
      </c>
      <c r="C11" s="9" t="s">
        <v>296</v>
      </c>
      <c r="D11" s="9" t="s">
        <v>558</v>
      </c>
      <c r="E11" s="11">
        <v>20000</v>
      </c>
      <c r="F11" s="11"/>
      <c r="G11" s="11"/>
    </row>
    <row r="12" spans="1:7" ht="18.75" customHeight="1">
      <c r="A12" s="12"/>
      <c r="B12" s="9" t="s">
        <v>559</v>
      </c>
      <c r="C12" s="9" t="s">
        <v>310</v>
      </c>
      <c r="D12" s="9" t="s">
        <v>558</v>
      </c>
      <c r="E12" s="11">
        <v>20000</v>
      </c>
      <c r="F12" s="11"/>
      <c r="G12" s="11"/>
    </row>
    <row r="13" spans="1:7" ht="18.75" customHeight="1">
      <c r="A13" s="12"/>
      <c r="B13" s="9" t="s">
        <v>559</v>
      </c>
      <c r="C13" s="9" t="s">
        <v>304</v>
      </c>
      <c r="D13" s="9" t="s">
        <v>558</v>
      </c>
      <c r="E13" s="11">
        <v>10000</v>
      </c>
      <c r="F13" s="11"/>
      <c r="G13" s="11"/>
    </row>
    <row r="14" spans="1:7" ht="18.75" customHeight="1">
      <c r="A14" s="12"/>
      <c r="B14" s="9" t="s">
        <v>559</v>
      </c>
      <c r="C14" s="9" t="s">
        <v>302</v>
      </c>
      <c r="D14" s="9" t="s">
        <v>558</v>
      </c>
      <c r="E14" s="11">
        <v>20000</v>
      </c>
      <c r="F14" s="11"/>
      <c r="G14" s="11"/>
    </row>
    <row r="15" spans="1:7" ht="18.75" customHeight="1">
      <c r="A15" s="12"/>
      <c r="B15" s="9" t="s">
        <v>559</v>
      </c>
      <c r="C15" s="9" t="s">
        <v>298</v>
      </c>
      <c r="D15" s="9" t="s">
        <v>558</v>
      </c>
      <c r="E15" s="11">
        <v>300000</v>
      </c>
      <c r="F15" s="11"/>
      <c r="G15" s="11"/>
    </row>
    <row r="16" spans="1:7" ht="18.75" customHeight="1">
      <c r="A16" s="12"/>
      <c r="B16" s="9" t="s">
        <v>559</v>
      </c>
      <c r="C16" s="9" t="s">
        <v>306</v>
      </c>
      <c r="D16" s="9" t="s">
        <v>558</v>
      </c>
      <c r="E16" s="11">
        <v>750000</v>
      </c>
      <c r="F16" s="11"/>
      <c r="G16" s="11"/>
    </row>
    <row r="17" spans="1:7" ht="18.75" customHeight="1">
      <c r="A17" s="12"/>
      <c r="B17" s="9" t="s">
        <v>559</v>
      </c>
      <c r="C17" s="9" t="s">
        <v>293</v>
      </c>
      <c r="D17" s="9" t="s">
        <v>558</v>
      </c>
      <c r="E17" s="11">
        <v>50034</v>
      </c>
      <c r="F17" s="11"/>
      <c r="G17" s="11"/>
    </row>
    <row r="18" spans="1:7" ht="18.75" customHeight="1">
      <c r="A18" s="233" t="s">
        <v>56</v>
      </c>
      <c r="B18" s="236" t="s">
        <v>560</v>
      </c>
      <c r="C18" s="236"/>
      <c r="D18" s="237"/>
      <c r="E18" s="11">
        <v>1310034</v>
      </c>
      <c r="F18" s="11"/>
      <c r="G18" s="11"/>
    </row>
  </sheetData>
  <mergeCells count="11">
    <mergeCell ref="A2:G2"/>
    <mergeCell ref="A3:D3"/>
    <mergeCell ref="E4:G4"/>
    <mergeCell ref="A18:D18"/>
    <mergeCell ref="A4:A6"/>
    <mergeCell ref="B4:B6"/>
    <mergeCell ref="C4:C6"/>
    <mergeCell ref="D4:D6"/>
    <mergeCell ref="E5:E6"/>
    <mergeCell ref="F5:F6"/>
    <mergeCell ref="G5:G6"/>
  </mergeCells>
  <phoneticPr fontId="31" type="noConversion"/>
  <printOptions horizontalCentered="1"/>
  <pageMargins left="0.39" right="0.39" top="0.57999999999999996" bottom="0.57999999999999996" header="0.5" footer="0.5"/>
  <pageSetup paperSize="9" scale="5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“三公”经费支出预算表03!Print_Titles</vt:lpstr>
      <vt:lpstr>'部门财政拨款收支预算总表02-1'!Print_Titles</vt:lpstr>
      <vt:lpstr>部门政府性基金预算支出预算表06!Print_Titles</vt:lpstr>
      <vt:lpstr>新增资产配置表10!Print_Titles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2025-03-18T08:24:00Z</dcterms:created>
  <dcterms:modified xsi:type="dcterms:W3CDTF">2025-03-20T03:14:15Z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F0B858C1983B45E3A9C3F5E7C68DD7B7</vt:lpwstr>
  </property>
  <property fmtid="{D5CDD505-2E9C-101B-9397-08002B2CF9AE}" pid="3" name="KSOProductBuildVer">
    <vt:lpwstr>2052-11.8.2.12089</vt:lpwstr>
  </property>
</Properties>
</file>